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ROZPOČET 2018" sheetId="1" r:id="rId1"/>
    <sheet name="Rozpočtové opatření" sheetId="2" r:id="rId2"/>
  </sheets>
  <definedNames>
    <definedName name="_xlnm.Print_Titles" localSheetId="0">'ROZPOČET 2018'!$110:$111</definedName>
    <definedName name="_xlnm.Print_Area" localSheetId="0">'ROZPOČET 2018'!$A$1:$I$375</definedName>
  </definedNames>
  <calcPr fullCalcOnLoad="1"/>
</workbook>
</file>

<file path=xl/sharedStrings.xml><?xml version="1.0" encoding="utf-8"?>
<sst xmlns="http://schemas.openxmlformats.org/spreadsheetml/2006/main" count="371" uniqueCount="217">
  <si>
    <t>1.  PŘÍJMY</t>
  </si>
  <si>
    <t>věcné dary</t>
  </si>
  <si>
    <t>cestovné</t>
  </si>
  <si>
    <t>Daňové příjmy</t>
  </si>
  <si>
    <t>správní poplatky</t>
  </si>
  <si>
    <t>převody z rozpočtových účtů</t>
  </si>
  <si>
    <t>Nedaňové příjmy</t>
  </si>
  <si>
    <t>Financování celkem</t>
  </si>
  <si>
    <t>Celkem daňové příjmy</t>
  </si>
  <si>
    <t>Celkem transfery</t>
  </si>
  <si>
    <t>Kapitálové příjmy</t>
  </si>
  <si>
    <t>Celkem nedaňové příjmy</t>
  </si>
  <si>
    <t>Celkem kapitálové příjmy</t>
  </si>
  <si>
    <t>poplatek ze psů</t>
  </si>
  <si>
    <t>Příjmy + Financování</t>
  </si>
  <si>
    <t>opravy a údržba</t>
  </si>
  <si>
    <t>nákup ostatních služeb</t>
  </si>
  <si>
    <t>elektrická energie</t>
  </si>
  <si>
    <t>ostatní osobní výdaje</t>
  </si>
  <si>
    <t>pohonné hmoty a maziva</t>
  </si>
  <si>
    <t>Výdaje celkem</t>
  </si>
  <si>
    <t>Příjmy a financování</t>
  </si>
  <si>
    <t>Výdaje</t>
  </si>
  <si>
    <t>Rozdíl</t>
  </si>
  <si>
    <t>Přijaté transfery</t>
  </si>
  <si>
    <t>Silnice</t>
  </si>
  <si>
    <t>Mateřská škola</t>
  </si>
  <si>
    <t>Základní škola</t>
  </si>
  <si>
    <t>Veřejné osvětlení</t>
  </si>
  <si>
    <t>Příjmy celkem</t>
  </si>
  <si>
    <t>nájemné</t>
  </si>
  <si>
    <t>budovy, haly, stavby, projekty</t>
  </si>
  <si>
    <t>Územní plánování</t>
  </si>
  <si>
    <t>Text</t>
  </si>
  <si>
    <t>budovy, haly, stavby</t>
  </si>
  <si>
    <t>služby peněžních ústavů</t>
  </si>
  <si>
    <t>poplatek z ubytovací kapacity</t>
  </si>
  <si>
    <t>platby daní a poplatků státnímu rozpočtu</t>
  </si>
  <si>
    <t>Ostatní finanční operace</t>
  </si>
  <si>
    <t>pozemky</t>
  </si>
  <si>
    <t>příjmy z prodeje pozemků</t>
  </si>
  <si>
    <t>neinvestiční transfery od krajů</t>
  </si>
  <si>
    <t>daň z příjmů fyz.osob ze záv.čin.</t>
  </si>
  <si>
    <t>daň z příjmů fyz.osob z podnik.čin.</t>
  </si>
  <si>
    <t>daň z příjmů fyz.osob-zvláštní sazba</t>
  </si>
  <si>
    <t>daň z příjmů právnických osob</t>
  </si>
  <si>
    <t>daň z příjmů práv. osob za obce</t>
  </si>
  <si>
    <t>neinvest.transfer z všeob.pokl.sp.st.rozp.</t>
  </si>
  <si>
    <t>investiční transfery od krajů</t>
  </si>
  <si>
    <t>daň z přidané hodnoty</t>
  </si>
  <si>
    <t>drobný hmotný dlouhodobý majetek</t>
  </si>
  <si>
    <t>popl. za užívání veřejného prostranství</t>
  </si>
  <si>
    <t>odvod z loterií a podobných her</t>
  </si>
  <si>
    <t>odvod z výherních hracích přístrojů</t>
  </si>
  <si>
    <t>programové vybavení</t>
  </si>
  <si>
    <t>poplatky za odnětí pozemků plnění f.lesa</t>
  </si>
  <si>
    <t>sociální pojištění (25%)</t>
  </si>
  <si>
    <t>zdravotní pojištění (9%)</t>
  </si>
  <si>
    <t>poplatek za lázeňsky nebo rekreační pobyt</t>
  </si>
  <si>
    <t>poplatek za zhodnocení stavebního pozemku</t>
  </si>
  <si>
    <t>daň z nemovitosti</t>
  </si>
  <si>
    <t>neinvestiční transfery na výkon státní správy</t>
  </si>
  <si>
    <t>§</t>
  </si>
  <si>
    <t>Položka</t>
  </si>
  <si>
    <t>Lesní hospodářství</t>
  </si>
  <si>
    <t>příjmy z pronájmu ostatních nemovitostí a jejich částí</t>
  </si>
  <si>
    <t>Ost.zeměděl.a potr.činnost a rozvoj</t>
  </si>
  <si>
    <t>prodej dřeva</t>
  </si>
  <si>
    <t>pronájem lesních pozemků</t>
  </si>
  <si>
    <t>Vnitřní obchod</t>
  </si>
  <si>
    <t>poskytování služeb</t>
  </si>
  <si>
    <t>pronájem obchodu</t>
  </si>
  <si>
    <t>příjmy z vlastní činnosti</t>
  </si>
  <si>
    <t>pronájem pozemku</t>
  </si>
  <si>
    <t>neinvestiční dary</t>
  </si>
  <si>
    <t>Provoz veřejné silniční dopravy</t>
  </si>
  <si>
    <t>Pitná voda</t>
  </si>
  <si>
    <t>pronájem vodovodu</t>
  </si>
  <si>
    <t xml:space="preserve">Odvádění a čištění odpadních vod a nakládání s kanály </t>
  </si>
  <si>
    <t>stočné</t>
  </si>
  <si>
    <t>Předškolní zařízení</t>
  </si>
  <si>
    <t>pronájem nemovitosti</t>
  </si>
  <si>
    <t>Ostatní tělovýchovná činnost</t>
  </si>
  <si>
    <t>Film. tvorba,distribuce, kina a shromažďování audiovizuálních archiválií</t>
  </si>
  <si>
    <t>Využití volného času dětí a mládeže</t>
  </si>
  <si>
    <t>Bytové hospodářství</t>
  </si>
  <si>
    <t>nájemné VO</t>
  </si>
  <si>
    <t>Pohřebnictví</t>
  </si>
  <si>
    <t>nájemné hřbitov</t>
  </si>
  <si>
    <t>příspěvky a náhrady (tříděný odpad)</t>
  </si>
  <si>
    <t>Sběr a svoz komunálních odpadů</t>
  </si>
  <si>
    <t>Požární ochrana-dobrovolná část</t>
  </si>
  <si>
    <t>příjmy za služby-hasiči</t>
  </si>
  <si>
    <t>Činnost místní správy</t>
  </si>
  <si>
    <t>příjmy za služby</t>
  </si>
  <si>
    <t>příjmy z prodeje zboží</t>
  </si>
  <si>
    <t>přimy z pronájmu</t>
  </si>
  <si>
    <t>úroky</t>
  </si>
  <si>
    <t>operace z peněžních účtů</t>
  </si>
  <si>
    <t>zůstatky minulých let (účet xxx,xxx)</t>
  </si>
  <si>
    <t>Zemědělství</t>
  </si>
  <si>
    <t>konzultační, poradenské a právní služby</t>
  </si>
  <si>
    <t>Obchod</t>
  </si>
  <si>
    <t>studená voda</t>
  </si>
  <si>
    <t>nákup materiálu jinde nezařazených</t>
  </si>
  <si>
    <t>nákup materiálu jinde nezařazený</t>
  </si>
  <si>
    <t>pohoné hmoty a maziva</t>
  </si>
  <si>
    <t>Pozemní komunikace</t>
  </si>
  <si>
    <t>výdaje na dopravní územní obslužnost</t>
  </si>
  <si>
    <t>Silniční doprava</t>
  </si>
  <si>
    <t>Odvádění a čištění odpadních vod</t>
  </si>
  <si>
    <t>drobný dlouhodobý majetek</t>
  </si>
  <si>
    <t>neinvestiční příspěvky zřízeným příspěvkovým org.</t>
  </si>
  <si>
    <t>neinvestiční transfery obcím</t>
  </si>
  <si>
    <t>neinvestiční transfery cizím příspěvkovým org.</t>
  </si>
  <si>
    <t>Kino</t>
  </si>
  <si>
    <t>pevná paliva</t>
  </si>
  <si>
    <t>poštovní služby</t>
  </si>
  <si>
    <t>Zachování a obnova kulturních památek</t>
  </si>
  <si>
    <t>ostatní neinvestiční transfery neziskovým a podob.org.</t>
  </si>
  <si>
    <t>Ostatní záležitost kultury</t>
  </si>
  <si>
    <t>nákupy ostatních služeb</t>
  </si>
  <si>
    <t>pohoštění</t>
  </si>
  <si>
    <t>dary obyvatelstvu</t>
  </si>
  <si>
    <t>Tělovýchovná činnost</t>
  </si>
  <si>
    <t>ostatní nákup dlouhodobého nehmotného majetku</t>
  </si>
  <si>
    <t>Nebezpečné odpady</t>
  </si>
  <si>
    <t>Sběr a svoz komunálního odpadu</t>
  </si>
  <si>
    <t>Veřejná zeleň a vzhled obce</t>
  </si>
  <si>
    <t>ochrané pomůcky</t>
  </si>
  <si>
    <t>Požární ochrana</t>
  </si>
  <si>
    <t>prádlo, oděv, obuv</t>
  </si>
  <si>
    <t>nákup materiálu jinde nezařazeného</t>
  </si>
  <si>
    <t>služby školení a vzdělávání</t>
  </si>
  <si>
    <t>Zastupitelstva obcí</t>
  </si>
  <si>
    <t>odměny členů zastupitelstvev</t>
  </si>
  <si>
    <t>Volby do zastupitelstev uzm.samospráv.celků</t>
  </si>
  <si>
    <t>Volby do Evropského parlamentu</t>
  </si>
  <si>
    <t>platy zaměstnanců v pracovním poměru</t>
  </si>
  <si>
    <t>soc.pojištění</t>
  </si>
  <si>
    <t>zdravotní pojištění</t>
  </si>
  <si>
    <t>úrazové pojištění</t>
  </si>
  <si>
    <t>odměny za užití počítačových programů</t>
  </si>
  <si>
    <t>léky a zdravotnický materiál</t>
  </si>
  <si>
    <t>knihy, učební pomůcky a tisk</t>
  </si>
  <si>
    <t>služby telekomunikací a radiokomunikací</t>
  </si>
  <si>
    <t>služby, školení, vzdělávání</t>
  </si>
  <si>
    <t>zprac.dat a služby souvis. s info. a kom. technologiemi</t>
  </si>
  <si>
    <t>opravy a udržování</t>
  </si>
  <si>
    <t>náhrady mezd v době nemoci</t>
  </si>
  <si>
    <t>Převody vl.fondům v rozpočtech územní úrovně</t>
  </si>
  <si>
    <t>převody vlastním rozpočtovým účtům</t>
  </si>
  <si>
    <t>nespecifikované rezervy</t>
  </si>
  <si>
    <t>Zpracoval:</t>
  </si>
  <si>
    <t>investiční přijaté transfery ze státních fondů</t>
  </si>
  <si>
    <t>příjmy z pronájmu movitých věcí</t>
  </si>
  <si>
    <t>Rozpočové příjmy</t>
  </si>
  <si>
    <t>Název</t>
  </si>
  <si>
    <t>Rozpočet původní</t>
  </si>
  <si>
    <t>Rozpočet upravený</t>
  </si>
  <si>
    <t>Rozpočové výdaje</t>
  </si>
  <si>
    <t>Vyvěšeno dne:</t>
  </si>
  <si>
    <t xml:space="preserve">Sejmuto dne: </t>
  </si>
  <si>
    <t xml:space="preserve">Schváleno: </t>
  </si>
  <si>
    <t>3. FINANCOVÁNÍ</t>
  </si>
  <si>
    <t>2.  VÝDAJE</t>
  </si>
  <si>
    <t>neinvestiční přijaté transfery ze státních fondů</t>
  </si>
  <si>
    <t>Volby do parlamentu ČR</t>
  </si>
  <si>
    <t>ostatní platy</t>
  </si>
  <si>
    <t>ostatní povinné pojistné plac.zaměstnavatelem</t>
  </si>
  <si>
    <t>Volba prezidenta republiky</t>
  </si>
  <si>
    <t>stroje, přístroje a zařízení</t>
  </si>
  <si>
    <t>uhrazené splátky dlouhodobých přij.půjč. Prostředků</t>
  </si>
  <si>
    <t>Financování z položky</t>
  </si>
  <si>
    <t>rozpočtová rezerva-krizový stav</t>
  </si>
  <si>
    <t>ostatní nein.transfery nezisk. apod. org</t>
  </si>
  <si>
    <t>Mezisoučet (daň.příjmy+transfer.)</t>
  </si>
  <si>
    <t>Územní rozvoj</t>
  </si>
  <si>
    <t>Rezerva pro živelní pohromy</t>
  </si>
  <si>
    <t>nájemné byt</t>
  </si>
  <si>
    <t>příjmy z poskytování služeb a výrobků</t>
  </si>
  <si>
    <t>Drobný hmotný majetek</t>
  </si>
  <si>
    <t>ostatní neinvestiční transfery neziskovým apod.org.</t>
  </si>
  <si>
    <t>příjmy z prodeje zboží (již zakoupeného za účelem prodeje)</t>
  </si>
  <si>
    <t>Péče o vzhled a veřejnou zeleň</t>
  </si>
  <si>
    <t>příjmy z prodeje krátkodob.majetku a drob.dlouhodob.majet</t>
  </si>
  <si>
    <t>přijaté neinvestiční dary</t>
  </si>
  <si>
    <t>převody z pokladny</t>
  </si>
  <si>
    <t>odvody příspěvkovým organizacím</t>
  </si>
  <si>
    <t>Převody vlastním fondům v rozpočtech územní úrovně</t>
  </si>
  <si>
    <t>investiční transfery obcím</t>
  </si>
  <si>
    <t>drobný hmotný majetek</t>
  </si>
  <si>
    <t>poskytnuté náhrady</t>
  </si>
  <si>
    <t>nákup zboží (za účelem dalšího prodeje)</t>
  </si>
  <si>
    <t>převody do vlastní pokladny</t>
  </si>
  <si>
    <t>Skutečnost k 31.12.2015</t>
  </si>
  <si>
    <t>odvody za odnětí půdy ze ZPF</t>
  </si>
  <si>
    <t>sankční platby přijaté od jiných subjektů</t>
  </si>
  <si>
    <t>NÁVRH ROZPOČTU 2018</t>
  </si>
  <si>
    <t>Návrh rozpočtu obce Jevany na rok 2018 - rozpis dle rozpočtové skladby</t>
  </si>
  <si>
    <t>Skutečnost k 31.12.2016</t>
  </si>
  <si>
    <t>Výsledek rozpočtu k 30.09.2017</t>
  </si>
  <si>
    <t>Schválený rozpočet na 2017</t>
  </si>
  <si>
    <t>Ostatní investiční přijaté transfery ze stát.rozpočtu</t>
  </si>
  <si>
    <t>zprac.dat a služby souvis. s info. a kom. Technologiemi</t>
  </si>
  <si>
    <t>ost.neinvest.transfery veřejným rozpočtům územní úrovně</t>
  </si>
  <si>
    <t>poplatek za komunální odpad</t>
  </si>
  <si>
    <t>daň z hazardních her</t>
  </si>
  <si>
    <t>zrušený odvod z loterií a pod.her kr.výher.hrac.přístrojů</t>
  </si>
  <si>
    <t>zrušený odvod z výherních hracích přístrojů</t>
  </si>
  <si>
    <t>dopravní prostředky</t>
  </si>
  <si>
    <t>neinvestiční příspěvky zřízeným příspěvkovým školám</t>
  </si>
  <si>
    <t>budovy,haly a stavby</t>
  </si>
  <si>
    <t>Zákl.školy pro žáky se spec.vzděl.potř.</t>
  </si>
  <si>
    <t>Rozpočtová opatření obce Jevany č…v roce 2018</t>
  </si>
  <si>
    <t>příloha č. 2</t>
  </si>
  <si>
    <t>Zápis 10/2017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</si>
</sst>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"/>
    <numFmt numFmtId="169" formatCode="0.0"/>
    <numFmt numFmtId="170" formatCode="_-* #,##0.0\ _K_č_-;\-* #,##0.0\ _K_č_-;_-* &quot;-&quot;??\ _K_č_-;_-@_-"/>
    <numFmt numFmtId="171" formatCode="_-* #,##0\ _K_č_-;\-* #,##0\ _K_č_-;_-* &quot;-&quot;??\ _K_č_-;_-@_-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0.0%"/>
  </numFmts>
  <fonts count="5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2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9"/>
      <name val="Arial CE"/>
      <family val="0"/>
    </font>
    <font>
      <sz val="8"/>
      <color indexed="54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5"/>
      <name val="Arial CE"/>
      <family val="0"/>
    </font>
    <font>
      <sz val="8"/>
      <color theme="7" tint="-0.24997000396251678"/>
      <name val="Arial CE"/>
      <family val="0"/>
    </font>
    <font>
      <b/>
      <sz val="8"/>
      <color rgb="FFFF0000"/>
      <name val="Arial CE"/>
      <family val="0"/>
    </font>
    <font>
      <b/>
      <sz val="8"/>
      <color rgb="FFFF0000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797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4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19" borderId="10" xfId="0" applyFont="1" applyFill="1" applyBorder="1" applyAlignment="1">
      <alignment horizontal="left"/>
    </xf>
    <xf numFmtId="0" fontId="7" fillId="19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0" fontId="2" fillId="35" borderId="12" xfId="0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4" fontId="1" fillId="10" borderId="10" xfId="0" applyNumberFormat="1" applyFont="1" applyFill="1" applyBorder="1" applyAlignment="1">
      <alignment/>
    </xf>
    <xf numFmtId="4" fontId="1" fillId="1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10" borderId="11" xfId="0" applyFont="1" applyFill="1" applyBorder="1" applyAlignment="1">
      <alignment/>
    </xf>
    <xf numFmtId="0" fontId="1" fillId="10" borderId="11" xfId="0" applyFont="1" applyFill="1" applyBorder="1" applyAlignment="1">
      <alignment/>
    </xf>
    <xf numFmtId="4" fontId="1" fillId="10" borderId="11" xfId="0" applyNumberFormat="1" applyFont="1" applyFill="1" applyBorder="1" applyAlignment="1">
      <alignment/>
    </xf>
    <xf numFmtId="4" fontId="1" fillId="1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 vertical="center"/>
    </xf>
    <xf numFmtId="0" fontId="2" fillId="10" borderId="11" xfId="0" applyFont="1" applyFill="1" applyBorder="1" applyAlignment="1">
      <alignment wrapText="1"/>
    </xf>
    <xf numFmtId="0" fontId="1" fillId="10" borderId="11" xfId="0" applyFont="1" applyFill="1" applyBorder="1" applyAlignment="1">
      <alignment wrapText="1"/>
    </xf>
    <xf numFmtId="4" fontId="1" fillId="10" borderId="11" xfId="0" applyNumberFormat="1" applyFont="1" applyFill="1" applyBorder="1" applyAlignment="1">
      <alignment wrapText="1"/>
    </xf>
    <xf numFmtId="4" fontId="1" fillId="1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horizontal="right" vertical="center"/>
    </xf>
    <xf numFmtId="0" fontId="1" fillId="33" borderId="18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 horizontal="right" vertical="center"/>
    </xf>
    <xf numFmtId="0" fontId="2" fillId="10" borderId="18" xfId="0" applyFont="1" applyFill="1" applyBorder="1" applyAlignment="1">
      <alignment/>
    </xf>
    <xf numFmtId="0" fontId="1" fillId="10" borderId="18" xfId="0" applyFont="1" applyFill="1" applyBorder="1" applyAlignment="1">
      <alignment/>
    </xf>
    <xf numFmtId="4" fontId="1" fillId="10" borderId="18" xfId="0" applyNumberFormat="1" applyFont="1" applyFill="1" applyBorder="1" applyAlignment="1">
      <alignment/>
    </xf>
    <xf numFmtId="4" fontId="1" fillId="10" borderId="18" xfId="0" applyNumberFormat="1" applyFont="1" applyFill="1" applyBorder="1" applyAlignment="1">
      <alignment horizontal="right" vertical="center"/>
    </xf>
    <xf numFmtId="0" fontId="2" fillId="36" borderId="2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4" fontId="2" fillId="36" borderId="2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 vertical="center"/>
    </xf>
    <xf numFmtId="0" fontId="2" fillId="37" borderId="11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4" fontId="1" fillId="13" borderId="13" xfId="0" applyNumberFormat="1" applyFont="1" applyFill="1" applyBorder="1" applyAlignment="1">
      <alignment/>
    </xf>
    <xf numFmtId="4" fontId="1" fillId="13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right" vertical="center"/>
    </xf>
    <xf numFmtId="0" fontId="2" fillId="13" borderId="18" xfId="0" applyFont="1" applyFill="1" applyBorder="1" applyAlignment="1">
      <alignment/>
    </xf>
    <xf numFmtId="4" fontId="1" fillId="13" borderId="22" xfId="0" applyNumberFormat="1" applyFont="1" applyFill="1" applyBorder="1" applyAlignment="1">
      <alignment/>
    </xf>
    <xf numFmtId="4" fontId="1" fillId="13" borderId="2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 vertical="center"/>
    </xf>
    <xf numFmtId="4" fontId="2" fillId="13" borderId="22" xfId="0" applyNumberFormat="1" applyFont="1" applyFill="1" applyBorder="1" applyAlignment="1">
      <alignment/>
    </xf>
    <xf numFmtId="4" fontId="2" fillId="13" borderId="2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12" xfId="0" applyFont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horizontal="right" vertical="center"/>
    </xf>
    <xf numFmtId="0" fontId="2" fillId="13" borderId="11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4" fontId="1" fillId="13" borderId="23" xfId="0" applyNumberFormat="1" applyFont="1" applyFill="1" applyBorder="1" applyAlignment="1">
      <alignment/>
    </xf>
    <xf numFmtId="4" fontId="1" fillId="13" borderId="2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1" fillId="13" borderId="18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1" fillId="34" borderId="22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/>
    </xf>
    <xf numFmtId="4" fontId="2" fillId="13" borderId="18" xfId="0" applyNumberFormat="1" applyFont="1" applyFill="1" applyBorder="1" applyAlignment="1">
      <alignment/>
    </xf>
    <xf numFmtId="4" fontId="2" fillId="13" borderId="18" xfId="0" applyNumberFormat="1" applyFont="1" applyFill="1" applyBorder="1" applyAlignment="1">
      <alignment horizontal="right" vertical="center"/>
    </xf>
    <xf numFmtId="0" fontId="2" fillId="13" borderId="20" xfId="0" applyFont="1" applyFill="1" applyBorder="1" applyAlignment="1">
      <alignment/>
    </xf>
    <xf numFmtId="0" fontId="1" fillId="13" borderId="20" xfId="0" applyFont="1" applyFill="1" applyBorder="1" applyAlignment="1">
      <alignment/>
    </xf>
    <xf numFmtId="4" fontId="2" fillId="13" borderId="20" xfId="0" applyNumberFormat="1" applyFont="1" applyFill="1" applyBorder="1" applyAlignment="1">
      <alignment/>
    </xf>
    <xf numFmtId="4" fontId="2" fillId="13" borderId="20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 horizontal="right" vertical="center"/>
    </xf>
    <xf numFmtId="0" fontId="2" fillId="34" borderId="25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4" fontId="1" fillId="34" borderId="25" xfId="0" applyNumberFormat="1" applyFont="1" applyFill="1" applyBorder="1" applyAlignment="1">
      <alignment/>
    </xf>
    <xf numFmtId="4" fontId="1" fillId="34" borderId="25" xfId="0" applyNumberFormat="1" applyFont="1" applyFill="1" applyBorder="1" applyAlignment="1">
      <alignment horizontal="right" vertical="center"/>
    </xf>
    <xf numFmtId="4" fontId="2" fillId="34" borderId="12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center"/>
    </xf>
    <xf numFmtId="0" fontId="2" fillId="13" borderId="25" xfId="0" applyFont="1" applyFill="1" applyBorder="1" applyAlignment="1">
      <alignment/>
    </xf>
    <xf numFmtId="0" fontId="1" fillId="13" borderId="25" xfId="0" applyFont="1" applyFill="1" applyBorder="1" applyAlignment="1">
      <alignment/>
    </xf>
    <xf numFmtId="4" fontId="1" fillId="13" borderId="26" xfId="0" applyNumberFormat="1" applyFont="1" applyFill="1" applyBorder="1" applyAlignment="1">
      <alignment/>
    </xf>
    <xf numFmtId="4" fontId="1" fillId="13" borderId="26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0" fontId="1" fillId="0" borderId="21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8" xfId="0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/>
    </xf>
    <xf numFmtId="0" fontId="4" fillId="0" borderId="31" xfId="0" applyFont="1" applyBorder="1" applyAlignment="1">
      <alignment/>
    </xf>
    <xf numFmtId="0" fontId="4" fillId="13" borderId="20" xfId="0" applyFont="1" applyFill="1" applyBorder="1" applyAlignment="1">
      <alignment/>
    </xf>
    <xf numFmtId="4" fontId="1" fillId="13" borderId="18" xfId="0" applyNumberFormat="1" applyFont="1" applyFill="1" applyBorder="1" applyAlignment="1">
      <alignment/>
    </xf>
    <xf numFmtId="4" fontId="1" fillId="13" borderId="18" xfId="0" applyNumberFormat="1" applyFont="1" applyFill="1" applyBorder="1" applyAlignment="1">
      <alignment horizontal="right" vertical="center"/>
    </xf>
    <xf numFmtId="4" fontId="1" fillId="13" borderId="20" xfId="0" applyNumberFormat="1" applyFont="1" applyFill="1" applyBorder="1" applyAlignment="1">
      <alignment/>
    </xf>
    <xf numFmtId="4" fontId="1" fillId="13" borderId="20" xfId="0" applyNumberFormat="1" applyFont="1" applyFill="1" applyBorder="1" applyAlignment="1">
      <alignment horizontal="right" vertical="center"/>
    </xf>
    <xf numFmtId="0" fontId="53" fillId="13" borderId="20" xfId="0" applyFont="1" applyFill="1" applyBorder="1" applyAlignment="1">
      <alignment/>
    </xf>
    <xf numFmtId="4" fontId="53" fillId="13" borderId="20" xfId="0" applyNumberFormat="1" applyFont="1" applyFill="1" applyBorder="1" applyAlignment="1">
      <alignment/>
    </xf>
    <xf numFmtId="4" fontId="53" fillId="13" borderId="2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4" fontId="2" fillId="36" borderId="3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 horizontal="right" vertical="center"/>
    </xf>
    <xf numFmtId="0" fontId="2" fillId="39" borderId="12" xfId="0" applyFont="1" applyFill="1" applyBorder="1" applyAlignment="1">
      <alignment/>
    </xf>
    <xf numFmtId="4" fontId="2" fillId="39" borderId="21" xfId="0" applyNumberFormat="1" applyFont="1" applyFill="1" applyBorder="1" applyAlignment="1">
      <alignment/>
    </xf>
    <xf numFmtId="4" fontId="2" fillId="39" borderId="21" xfId="0" applyNumberFormat="1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 horizontal="right" vertical="center"/>
    </xf>
    <xf numFmtId="4" fontId="4" fillId="34" borderId="22" xfId="0" applyNumberFormat="1" applyFont="1" applyFill="1" applyBorder="1" applyAlignment="1">
      <alignment/>
    </xf>
    <xf numFmtId="4" fontId="4" fillId="34" borderId="1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1" fillId="10" borderId="10" xfId="0" applyFont="1" applyFill="1" applyBorder="1" applyAlignment="1">
      <alignment wrapText="1"/>
    </xf>
    <xf numFmtId="4" fontId="1" fillId="10" borderId="10" xfId="0" applyNumberFormat="1" applyFont="1" applyFill="1" applyBorder="1" applyAlignment="1">
      <alignment wrapText="1"/>
    </xf>
    <xf numFmtId="4" fontId="1" fillId="10" borderId="10" xfId="0" applyNumberFormat="1" applyFont="1" applyFill="1" applyBorder="1" applyAlignment="1">
      <alignment horizontal="right" vertical="center" wrapText="1"/>
    </xf>
    <xf numFmtId="0" fontId="2" fillId="10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4" fontId="1" fillId="10" borderId="10" xfId="0" applyNumberFormat="1" applyFont="1" applyFill="1" applyBorder="1" applyAlignment="1">
      <alignment/>
    </xf>
    <xf numFmtId="4" fontId="1" fillId="1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wrapText="1"/>
    </xf>
    <xf numFmtId="4" fontId="54" fillId="0" borderId="10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2" fillId="34" borderId="18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39" borderId="20" xfId="0" applyNumberFormat="1" applyFont="1" applyFill="1" applyBorder="1" applyAlignment="1">
      <alignment horizontal="right" vertical="center"/>
    </xf>
    <xf numFmtId="4" fontId="1" fillId="13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1" fillId="13" borderId="11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4" fontId="1" fillId="13" borderId="25" xfId="0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4" fontId="1" fillId="0" borderId="33" xfId="0" applyNumberFormat="1" applyFont="1" applyFill="1" applyBorder="1" applyAlignment="1">
      <alignment horizontal="right" vertical="center"/>
    </xf>
    <xf numFmtId="4" fontId="55" fillId="33" borderId="10" xfId="0" applyNumberFormat="1" applyFont="1" applyFill="1" applyBorder="1" applyAlignment="1">
      <alignment horizontal="right" vertical="center" wrapText="1"/>
    </xf>
    <xf numFmtId="0" fontId="2" fillId="10" borderId="18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4" fillId="13" borderId="20" xfId="0" applyFont="1" applyFill="1" applyBorder="1" applyAlignment="1">
      <alignment wrapText="1"/>
    </xf>
    <xf numFmtId="0" fontId="2" fillId="13" borderId="20" xfId="0" applyFont="1" applyFill="1" applyBorder="1" applyAlignment="1">
      <alignment wrapText="1"/>
    </xf>
    <xf numFmtId="0" fontId="2" fillId="13" borderId="25" xfId="0" applyFont="1" applyFill="1" applyBorder="1" applyAlignment="1">
      <alignment wrapText="1"/>
    </xf>
    <xf numFmtId="0" fontId="2" fillId="10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4" fillId="0" borderId="0" xfId="0" applyFont="1" applyAlignment="1">
      <alignment/>
    </xf>
    <xf numFmtId="4" fontId="56" fillId="37" borderId="11" xfId="0" applyNumberFormat="1" applyFont="1" applyFill="1" applyBorder="1" applyAlignment="1">
      <alignment horizontal="right" vertical="center" wrapText="1"/>
    </xf>
    <xf numFmtId="4" fontId="56" fillId="37" borderId="18" xfId="0" applyNumberFormat="1" applyFont="1" applyFill="1" applyBorder="1" applyAlignment="1">
      <alignment horizontal="right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4" fontId="2" fillId="37" borderId="18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0"/>
  <sheetViews>
    <sheetView tabSelected="1"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11.28125" style="2" customWidth="1"/>
    <col min="2" max="2" width="5.140625" style="227" customWidth="1"/>
    <col min="3" max="3" width="5.421875" style="2" customWidth="1"/>
    <col min="4" max="4" width="29.140625" style="2" customWidth="1"/>
    <col min="5" max="5" width="15.140625" style="38" customWidth="1"/>
    <col min="6" max="7" width="14.28125" style="228" customWidth="1"/>
    <col min="8" max="8" width="16.00390625" style="229" customWidth="1"/>
    <col min="9" max="9" width="14.421875" style="229" customWidth="1"/>
    <col min="10" max="10" width="9.140625" style="2" customWidth="1"/>
    <col min="11" max="16384" width="8.8515625" style="2" customWidth="1"/>
  </cols>
  <sheetData>
    <row r="1" spans="1:9" ht="12.75">
      <c r="A1" s="261" t="s">
        <v>199</v>
      </c>
      <c r="B1" s="261"/>
      <c r="C1" s="261"/>
      <c r="D1" s="261"/>
      <c r="E1" s="8"/>
      <c r="F1" s="21"/>
      <c r="G1" s="21"/>
      <c r="H1" s="21" t="s">
        <v>216</v>
      </c>
      <c r="I1" s="21" t="s">
        <v>215</v>
      </c>
    </row>
    <row r="2" spans="1:9" ht="11.25">
      <c r="A2" s="12" t="s">
        <v>0</v>
      </c>
      <c r="B2" s="12"/>
      <c r="C2" s="1"/>
      <c r="D2" s="1"/>
      <c r="E2" s="8"/>
      <c r="F2" s="19"/>
      <c r="G2" s="19"/>
      <c r="H2" s="21"/>
      <c r="I2" s="21"/>
    </row>
    <row r="3" spans="1:9" ht="19.5" customHeight="1">
      <c r="A3" s="7"/>
      <c r="B3" s="25" t="s">
        <v>62</v>
      </c>
      <c r="C3" s="9" t="s">
        <v>63</v>
      </c>
      <c r="D3" s="26" t="s">
        <v>33</v>
      </c>
      <c r="E3" s="10" t="s">
        <v>195</v>
      </c>
      <c r="F3" s="10" t="s">
        <v>200</v>
      </c>
      <c r="G3" s="10" t="s">
        <v>202</v>
      </c>
      <c r="H3" s="10" t="s">
        <v>201</v>
      </c>
      <c r="I3" s="253" t="s">
        <v>198</v>
      </c>
    </row>
    <row r="4" spans="1:9" ht="12" customHeight="1">
      <c r="A4" s="28" t="s">
        <v>3</v>
      </c>
      <c r="B4" s="25"/>
      <c r="C4" s="9"/>
      <c r="D4" s="26"/>
      <c r="E4" s="10"/>
      <c r="F4" s="27"/>
      <c r="G4" s="27"/>
      <c r="H4" s="27"/>
      <c r="I4" s="27"/>
    </row>
    <row r="5" spans="1:10" ht="11.25">
      <c r="A5" s="29"/>
      <c r="B5" s="30"/>
      <c r="C5" s="31">
        <v>1111</v>
      </c>
      <c r="D5" s="31" t="s">
        <v>42</v>
      </c>
      <c r="E5" s="33">
        <v>1661730.51</v>
      </c>
      <c r="F5" s="33">
        <v>1785013.68</v>
      </c>
      <c r="G5" s="33">
        <v>1658343</v>
      </c>
      <c r="H5" s="33">
        <v>1538767.75</v>
      </c>
      <c r="I5" s="33">
        <v>2300000</v>
      </c>
      <c r="J5" s="38"/>
    </row>
    <row r="6" spans="1:9" ht="11.25">
      <c r="A6" s="31"/>
      <c r="B6" s="34"/>
      <c r="C6" s="31">
        <v>1112</v>
      </c>
      <c r="D6" s="31" t="s">
        <v>43</v>
      </c>
      <c r="E6" s="33">
        <v>1495962.4</v>
      </c>
      <c r="F6" s="33">
        <v>2143279.93</v>
      </c>
      <c r="G6" s="33">
        <v>750000</v>
      </c>
      <c r="H6" s="33">
        <v>30306.42</v>
      </c>
      <c r="I6" s="33">
        <v>50000</v>
      </c>
    </row>
    <row r="7" spans="1:9" ht="11.25">
      <c r="A7" s="31"/>
      <c r="B7" s="34"/>
      <c r="C7" s="31">
        <v>1113</v>
      </c>
      <c r="D7" s="31" t="s">
        <v>44</v>
      </c>
      <c r="E7" s="33">
        <v>185276.9</v>
      </c>
      <c r="F7" s="33">
        <v>191223.29</v>
      </c>
      <c r="G7" s="33">
        <v>151240</v>
      </c>
      <c r="H7" s="33">
        <v>145332.09</v>
      </c>
      <c r="I7" s="33">
        <v>170000</v>
      </c>
    </row>
    <row r="8" spans="1:9" s="58" customFormat="1" ht="11.25">
      <c r="A8" s="35"/>
      <c r="B8" s="30"/>
      <c r="C8" s="35">
        <v>1121</v>
      </c>
      <c r="D8" s="35" t="s">
        <v>45</v>
      </c>
      <c r="E8" s="33">
        <v>1720098.34</v>
      </c>
      <c r="F8" s="33">
        <v>1976471.69</v>
      </c>
      <c r="G8" s="33">
        <v>1912686</v>
      </c>
      <c r="H8" s="33">
        <v>1563013.14</v>
      </c>
      <c r="I8" s="33">
        <v>2000000</v>
      </c>
    </row>
    <row r="9" spans="1:9" ht="11.25">
      <c r="A9" s="31"/>
      <c r="B9" s="34"/>
      <c r="C9" s="35">
        <v>1122</v>
      </c>
      <c r="D9" s="31" t="s">
        <v>46</v>
      </c>
      <c r="E9" s="33">
        <v>1510310</v>
      </c>
      <c r="F9" s="33">
        <v>158460</v>
      </c>
      <c r="G9" s="33">
        <v>696350</v>
      </c>
      <c r="H9" s="33">
        <v>696350</v>
      </c>
      <c r="I9" s="33">
        <v>0</v>
      </c>
    </row>
    <row r="10" spans="1:9" s="58" customFormat="1" ht="11.25">
      <c r="A10" s="35"/>
      <c r="B10" s="30"/>
      <c r="C10" s="35">
        <v>1211</v>
      </c>
      <c r="D10" s="35" t="s">
        <v>49</v>
      </c>
      <c r="E10" s="33">
        <v>3406777.65</v>
      </c>
      <c r="F10" s="33">
        <v>3619536.9</v>
      </c>
      <c r="G10" s="33">
        <v>3500000</v>
      </c>
      <c r="H10" s="33">
        <v>2995355.62</v>
      </c>
      <c r="I10" s="33">
        <v>4800000</v>
      </c>
    </row>
    <row r="11" spans="1:9" s="58" customFormat="1" ht="11.25">
      <c r="A11" s="35"/>
      <c r="B11" s="30"/>
      <c r="C11" s="35">
        <v>1334</v>
      </c>
      <c r="D11" s="35" t="s">
        <v>196</v>
      </c>
      <c r="E11" s="33">
        <v>27</v>
      </c>
      <c r="F11" s="33">
        <v>0</v>
      </c>
      <c r="G11" s="33">
        <v>0</v>
      </c>
      <c r="H11" s="33">
        <v>0</v>
      </c>
      <c r="I11" s="33">
        <v>0</v>
      </c>
    </row>
    <row r="12" spans="1:9" ht="11.25">
      <c r="A12" s="31"/>
      <c r="B12" s="34"/>
      <c r="C12" s="31">
        <v>1335</v>
      </c>
      <c r="D12" s="36" t="s">
        <v>55</v>
      </c>
      <c r="E12" s="33">
        <v>169704</v>
      </c>
      <c r="F12" s="33">
        <v>91724</v>
      </c>
      <c r="G12" s="33">
        <v>100000</v>
      </c>
      <c r="H12" s="33">
        <v>111208</v>
      </c>
      <c r="I12" s="33">
        <v>100000</v>
      </c>
    </row>
    <row r="13" spans="1:9" ht="11.25">
      <c r="A13" s="31"/>
      <c r="B13" s="34"/>
      <c r="C13" s="31">
        <v>1337</v>
      </c>
      <c r="D13" s="36" t="s">
        <v>206</v>
      </c>
      <c r="E13" s="33">
        <v>497565</v>
      </c>
      <c r="F13" s="33">
        <v>774939.5</v>
      </c>
      <c r="G13" s="33">
        <v>710000</v>
      </c>
      <c r="H13" s="33">
        <v>722557</v>
      </c>
      <c r="I13" s="240">
        <v>700000</v>
      </c>
    </row>
    <row r="14" spans="1:9" ht="11.25">
      <c r="A14" s="31"/>
      <c r="B14" s="34"/>
      <c r="C14" s="31">
        <v>1341</v>
      </c>
      <c r="D14" s="31" t="s">
        <v>13</v>
      </c>
      <c r="E14" s="33">
        <v>7020</v>
      </c>
      <c r="F14" s="33">
        <v>7980</v>
      </c>
      <c r="G14" s="33">
        <v>8000</v>
      </c>
      <c r="H14" s="33">
        <v>8280</v>
      </c>
      <c r="I14" s="33">
        <v>10000</v>
      </c>
    </row>
    <row r="15" spans="1:9" ht="11.25">
      <c r="A15" s="31"/>
      <c r="B15" s="34"/>
      <c r="C15" s="31">
        <v>1342</v>
      </c>
      <c r="D15" s="31" t="s">
        <v>58</v>
      </c>
      <c r="E15" s="33">
        <v>3192</v>
      </c>
      <c r="F15" s="33">
        <v>5934</v>
      </c>
      <c r="G15" s="33">
        <v>5000</v>
      </c>
      <c r="H15" s="33">
        <v>0</v>
      </c>
      <c r="I15" s="33">
        <v>5000</v>
      </c>
    </row>
    <row r="16" spans="1:9" ht="11.25">
      <c r="A16" s="31"/>
      <c r="B16" s="34"/>
      <c r="C16" s="31">
        <v>1343</v>
      </c>
      <c r="D16" s="37" t="s">
        <v>51</v>
      </c>
      <c r="E16" s="33">
        <v>6190</v>
      </c>
      <c r="F16" s="33">
        <v>12700</v>
      </c>
      <c r="G16" s="33">
        <v>6000</v>
      </c>
      <c r="H16" s="33">
        <v>20350</v>
      </c>
      <c r="I16" s="33">
        <v>6000</v>
      </c>
    </row>
    <row r="17" spans="1:9" ht="11.25">
      <c r="A17" s="31"/>
      <c r="B17" s="34"/>
      <c r="C17" s="31">
        <v>1345</v>
      </c>
      <c r="D17" s="31" t="s">
        <v>36</v>
      </c>
      <c r="E17" s="33">
        <v>9436</v>
      </c>
      <c r="F17" s="33">
        <v>210</v>
      </c>
      <c r="G17" s="33">
        <v>500</v>
      </c>
      <c r="H17" s="33">
        <v>7956</v>
      </c>
      <c r="I17" s="33">
        <v>1000</v>
      </c>
    </row>
    <row r="18" spans="1:9" ht="11.25">
      <c r="A18" s="31"/>
      <c r="B18" s="34"/>
      <c r="C18" s="35">
        <v>1348</v>
      </c>
      <c r="D18" s="31" t="s">
        <v>59</v>
      </c>
      <c r="E18" s="33">
        <v>89340</v>
      </c>
      <c r="F18" s="33">
        <v>191800</v>
      </c>
      <c r="G18" s="33">
        <v>0</v>
      </c>
      <c r="H18" s="33">
        <v>80640</v>
      </c>
      <c r="I18" s="33">
        <v>0</v>
      </c>
    </row>
    <row r="19" spans="1:9" ht="11.25">
      <c r="A19" s="31"/>
      <c r="B19" s="34"/>
      <c r="C19" s="35">
        <v>1351</v>
      </c>
      <c r="D19" s="31" t="s">
        <v>52</v>
      </c>
      <c r="E19" s="33">
        <v>29076.35</v>
      </c>
      <c r="F19" s="33">
        <v>37093.69</v>
      </c>
      <c r="G19" s="33">
        <v>0</v>
      </c>
      <c r="H19" s="33">
        <v>0</v>
      </c>
      <c r="I19" s="33">
        <v>0</v>
      </c>
    </row>
    <row r="20" spans="1:9" ht="11.25">
      <c r="A20" s="31"/>
      <c r="B20" s="34"/>
      <c r="C20" s="35">
        <v>1355</v>
      </c>
      <c r="D20" s="31" t="s">
        <v>53</v>
      </c>
      <c r="E20" s="33">
        <v>44330.16</v>
      </c>
      <c r="F20" s="33">
        <v>46696.97</v>
      </c>
      <c r="G20" s="33">
        <v>0</v>
      </c>
      <c r="H20" s="33">
        <v>0</v>
      </c>
      <c r="I20" s="33">
        <v>0</v>
      </c>
    </row>
    <row r="21" spans="1:9" ht="11.25">
      <c r="A21" s="31"/>
      <c r="B21" s="34"/>
      <c r="C21" s="31">
        <v>1361</v>
      </c>
      <c r="D21" s="31" t="s">
        <v>4</v>
      </c>
      <c r="E21" s="33">
        <v>36460</v>
      </c>
      <c r="F21" s="33">
        <v>44850</v>
      </c>
      <c r="G21" s="33">
        <v>30000</v>
      </c>
      <c r="H21" s="33">
        <v>20870</v>
      </c>
      <c r="I21" s="33">
        <v>30000</v>
      </c>
    </row>
    <row r="22" spans="1:9" ht="11.25">
      <c r="A22" s="31"/>
      <c r="B22" s="34"/>
      <c r="C22" s="31">
        <v>1381</v>
      </c>
      <c r="D22" s="31" t="s">
        <v>207</v>
      </c>
      <c r="E22" s="33">
        <v>0</v>
      </c>
      <c r="F22" s="33">
        <v>0</v>
      </c>
      <c r="G22" s="33">
        <v>25000</v>
      </c>
      <c r="H22" s="33">
        <v>25165.41</v>
      </c>
      <c r="I22" s="33">
        <v>50000</v>
      </c>
    </row>
    <row r="23" spans="1:9" ht="11.25">
      <c r="A23" s="31"/>
      <c r="B23" s="34"/>
      <c r="C23" s="31">
        <v>1382</v>
      </c>
      <c r="D23" s="31" t="s">
        <v>208</v>
      </c>
      <c r="E23" s="33">
        <v>0</v>
      </c>
      <c r="F23" s="33">
        <v>0</v>
      </c>
      <c r="G23" s="33">
        <v>0</v>
      </c>
      <c r="H23" s="33">
        <v>12388.35</v>
      </c>
      <c r="I23" s="33">
        <v>0</v>
      </c>
    </row>
    <row r="24" spans="1:9" ht="11.25">
      <c r="A24" s="31"/>
      <c r="B24" s="34"/>
      <c r="C24" s="31">
        <v>1383</v>
      </c>
      <c r="D24" s="31" t="s">
        <v>209</v>
      </c>
      <c r="E24" s="33">
        <v>0</v>
      </c>
      <c r="F24" s="33">
        <v>0</v>
      </c>
      <c r="G24" s="33">
        <v>0</v>
      </c>
      <c r="H24" s="33">
        <v>11526.29</v>
      </c>
      <c r="I24" s="33">
        <v>0</v>
      </c>
    </row>
    <row r="25" spans="1:9" ht="12" thickBot="1">
      <c r="A25" s="31"/>
      <c r="B25" s="34"/>
      <c r="C25" s="31">
        <v>1511</v>
      </c>
      <c r="D25" s="31" t="s">
        <v>60</v>
      </c>
      <c r="E25" s="33">
        <v>854151.33</v>
      </c>
      <c r="F25" s="33">
        <v>853599.54</v>
      </c>
      <c r="G25" s="33">
        <v>810000</v>
      </c>
      <c r="H25" s="33">
        <v>652325.78</v>
      </c>
      <c r="I25" s="33">
        <v>850000</v>
      </c>
    </row>
    <row r="26" spans="1:9" ht="12.75" thickBot="1" thickTop="1">
      <c r="A26" s="39" t="s">
        <v>8</v>
      </c>
      <c r="B26" s="39"/>
      <c r="C26" s="39"/>
      <c r="D26" s="39"/>
      <c r="E26" s="40">
        <f>SUM(E5:E25)</f>
        <v>11726647.64</v>
      </c>
      <c r="F26" s="41">
        <f>SUM(F5:F25)</f>
        <v>11941513.190000001</v>
      </c>
      <c r="G26" s="41">
        <f>SUM(G5:G25)</f>
        <v>10363119</v>
      </c>
      <c r="H26" s="41">
        <f>SUM(H5:H25)</f>
        <v>8642391.85</v>
      </c>
      <c r="I26" s="41">
        <f>SUM(I5:I25)</f>
        <v>11072000</v>
      </c>
    </row>
    <row r="27" spans="1:9" ht="12" thickTop="1">
      <c r="A27" s="28" t="s">
        <v>24</v>
      </c>
      <c r="B27" s="42"/>
      <c r="C27" s="42"/>
      <c r="D27" s="42"/>
      <c r="E27" s="43"/>
      <c r="F27" s="44"/>
      <c r="G27" s="44"/>
      <c r="H27" s="44"/>
      <c r="I27" s="44"/>
    </row>
    <row r="28" spans="2:9" ht="11.25">
      <c r="B28" s="34"/>
      <c r="C28" s="31">
        <v>4111</v>
      </c>
      <c r="D28" s="31" t="s">
        <v>47</v>
      </c>
      <c r="E28" s="32">
        <v>0</v>
      </c>
      <c r="F28" s="33">
        <v>19097</v>
      </c>
      <c r="G28" s="33">
        <v>20000</v>
      </c>
      <c r="H28" s="33">
        <v>0</v>
      </c>
      <c r="I28" s="33">
        <v>20000</v>
      </c>
    </row>
    <row r="29" spans="1:9" ht="11.25">
      <c r="A29" s="31"/>
      <c r="B29" s="34"/>
      <c r="C29" s="31">
        <v>4112</v>
      </c>
      <c r="D29" s="31" t="s">
        <v>61</v>
      </c>
      <c r="E29" s="32">
        <v>290500</v>
      </c>
      <c r="F29" s="33">
        <v>294900</v>
      </c>
      <c r="G29" s="33">
        <v>315000</v>
      </c>
      <c r="H29" s="33">
        <v>236322</v>
      </c>
      <c r="I29" s="33">
        <v>315000</v>
      </c>
    </row>
    <row r="30" spans="1:9" ht="11.25">
      <c r="A30" s="31"/>
      <c r="B30" s="34"/>
      <c r="C30" s="31">
        <v>4113</v>
      </c>
      <c r="D30" s="31" t="s">
        <v>166</v>
      </c>
      <c r="E30" s="32">
        <v>350000</v>
      </c>
      <c r="F30" s="33">
        <v>0</v>
      </c>
      <c r="G30" s="33"/>
      <c r="H30" s="33">
        <v>0</v>
      </c>
      <c r="I30" s="33">
        <v>0</v>
      </c>
    </row>
    <row r="31" spans="1:9" ht="11.25">
      <c r="A31" s="31"/>
      <c r="B31" s="34"/>
      <c r="C31" s="31">
        <v>4116</v>
      </c>
      <c r="D31" s="31" t="s">
        <v>203</v>
      </c>
      <c r="E31" s="32"/>
      <c r="F31" s="33"/>
      <c r="G31" s="33">
        <v>1024648</v>
      </c>
      <c r="H31" s="33">
        <v>194679</v>
      </c>
      <c r="I31" s="33">
        <v>0</v>
      </c>
    </row>
    <row r="32" spans="1:9" ht="11.25">
      <c r="A32" s="31"/>
      <c r="B32" s="34"/>
      <c r="C32" s="31">
        <v>4122</v>
      </c>
      <c r="D32" s="31" t="s">
        <v>41</v>
      </c>
      <c r="E32" s="32">
        <v>4440</v>
      </c>
      <c r="F32" s="33">
        <v>0</v>
      </c>
      <c r="G32" s="33"/>
      <c r="H32" s="33">
        <v>0</v>
      </c>
      <c r="I32" s="33">
        <v>0</v>
      </c>
    </row>
    <row r="33" spans="1:9" ht="11.25">
      <c r="A33" s="31"/>
      <c r="B33" s="34"/>
      <c r="C33" s="31">
        <v>4134</v>
      </c>
      <c r="D33" s="31" t="s">
        <v>5</v>
      </c>
      <c r="E33" s="32">
        <v>0</v>
      </c>
      <c r="F33" s="33">
        <v>0</v>
      </c>
      <c r="G33" s="33"/>
      <c r="H33" s="33">
        <v>0</v>
      </c>
      <c r="I33" s="33">
        <v>0</v>
      </c>
    </row>
    <row r="34" spans="1:9" ht="11.25">
      <c r="A34" s="31"/>
      <c r="B34" s="34"/>
      <c r="C34" s="31">
        <v>4213</v>
      </c>
      <c r="D34" s="31" t="s">
        <v>154</v>
      </c>
      <c r="E34" s="32"/>
      <c r="F34" s="33">
        <v>0</v>
      </c>
      <c r="G34" s="33"/>
      <c r="H34" s="33">
        <v>0</v>
      </c>
      <c r="I34" s="33">
        <v>0</v>
      </c>
    </row>
    <row r="35" spans="1:9" ht="11.25">
      <c r="A35" s="31"/>
      <c r="B35" s="34"/>
      <c r="C35" s="31">
        <v>4216</v>
      </c>
      <c r="D35" s="31" t="s">
        <v>203</v>
      </c>
      <c r="E35" s="32"/>
      <c r="F35" s="33">
        <v>755281</v>
      </c>
      <c r="G35" s="33">
        <v>140000</v>
      </c>
      <c r="H35" s="33">
        <v>0</v>
      </c>
      <c r="I35" s="33">
        <v>0</v>
      </c>
    </row>
    <row r="36" spans="1:9" ht="12" thickBot="1">
      <c r="A36" s="31"/>
      <c r="B36" s="34"/>
      <c r="C36" s="31">
        <v>4222</v>
      </c>
      <c r="D36" s="31" t="s">
        <v>48</v>
      </c>
      <c r="E36" s="32"/>
      <c r="F36" s="33">
        <v>0</v>
      </c>
      <c r="G36" s="33"/>
      <c r="H36" s="33">
        <v>0</v>
      </c>
      <c r="I36" s="33">
        <v>0</v>
      </c>
    </row>
    <row r="37" spans="1:9" ht="12.75" thickBot="1" thickTop="1">
      <c r="A37" s="39" t="s">
        <v>9</v>
      </c>
      <c r="B37" s="39"/>
      <c r="C37" s="45"/>
      <c r="D37" s="45"/>
      <c r="E37" s="40">
        <f>SUM(E28:E36)</f>
        <v>644940</v>
      </c>
      <c r="F37" s="41">
        <f>SUM(F28:F36)</f>
        <v>1069278</v>
      </c>
      <c r="G37" s="41">
        <f>SUM(G28:G36)</f>
        <v>1499648</v>
      </c>
      <c r="H37" s="41">
        <f>SUM(H28:H36)</f>
        <v>431001</v>
      </c>
      <c r="I37" s="41">
        <f>SUM(I28:I36)</f>
        <v>335000</v>
      </c>
    </row>
    <row r="38" spans="1:9" ht="12" thickTop="1">
      <c r="A38" s="46" t="s">
        <v>176</v>
      </c>
      <c r="B38" s="46"/>
      <c r="C38" s="47"/>
      <c r="D38" s="47"/>
      <c r="E38" s="48">
        <f>SUM(E26+E37)</f>
        <v>12371587.64</v>
      </c>
      <c r="F38" s="49">
        <f>SUM(F26+F37)</f>
        <v>13010791.190000001</v>
      </c>
      <c r="G38" s="49">
        <f>SUM(G37+G26)</f>
        <v>11862767</v>
      </c>
      <c r="H38" s="49">
        <f>SUM(H26+H37)</f>
        <v>9073392.85</v>
      </c>
      <c r="I38" s="49">
        <f>SUM(I26+I37)</f>
        <v>11407000</v>
      </c>
    </row>
    <row r="39" spans="1:9" ht="11.25">
      <c r="A39" s="28" t="s">
        <v>6</v>
      </c>
      <c r="B39" s="28"/>
      <c r="C39" s="50"/>
      <c r="D39" s="50"/>
      <c r="E39" s="51"/>
      <c r="F39" s="52"/>
      <c r="G39" s="52"/>
      <c r="H39" s="52"/>
      <c r="I39" s="52"/>
    </row>
    <row r="40" spans="1:9" ht="21" customHeight="1">
      <c r="A40" s="53" t="s">
        <v>66</v>
      </c>
      <c r="B40" s="54">
        <v>1019</v>
      </c>
      <c r="C40" s="55"/>
      <c r="D40" s="55"/>
      <c r="E40" s="56"/>
      <c r="F40" s="57"/>
      <c r="G40" s="236"/>
      <c r="H40" s="57"/>
      <c r="I40" s="57"/>
    </row>
    <row r="41" spans="1:9" ht="11.25">
      <c r="A41" s="132"/>
      <c r="B41" s="34"/>
      <c r="C41" s="31">
        <v>2132</v>
      </c>
      <c r="D41" s="31" t="s">
        <v>65</v>
      </c>
      <c r="E41" s="32">
        <v>2686</v>
      </c>
      <c r="F41" s="33">
        <v>2686</v>
      </c>
      <c r="G41" s="33">
        <v>2686</v>
      </c>
      <c r="H41" s="33">
        <v>0</v>
      </c>
      <c r="I41" s="33">
        <v>2686</v>
      </c>
    </row>
    <row r="42" spans="1:9" ht="11.25">
      <c r="A42" s="233" t="s">
        <v>64</v>
      </c>
      <c r="B42" s="54">
        <v>1039</v>
      </c>
      <c r="C42" s="55"/>
      <c r="D42" s="55"/>
      <c r="E42" s="56"/>
      <c r="F42" s="57"/>
      <c r="G42" s="236"/>
      <c r="H42" s="57"/>
      <c r="I42" s="57"/>
    </row>
    <row r="43" spans="1:9" ht="11.25">
      <c r="A43" s="31"/>
      <c r="B43" s="34"/>
      <c r="C43" s="31">
        <v>2111</v>
      </c>
      <c r="D43" s="31" t="s">
        <v>67</v>
      </c>
      <c r="E43" s="32">
        <v>7108</v>
      </c>
      <c r="F43" s="33">
        <v>900</v>
      </c>
      <c r="G43" s="33">
        <v>10000</v>
      </c>
      <c r="H43" s="33">
        <v>0</v>
      </c>
      <c r="I43" s="33">
        <v>0</v>
      </c>
    </row>
    <row r="44" spans="1:9" ht="11.25">
      <c r="A44" s="31"/>
      <c r="B44" s="34"/>
      <c r="C44" s="31">
        <v>2132</v>
      </c>
      <c r="D44" s="31" t="s">
        <v>68</v>
      </c>
      <c r="E44" s="32">
        <v>49839</v>
      </c>
      <c r="F44" s="33">
        <v>51878</v>
      </c>
      <c r="G44" s="33">
        <v>20000</v>
      </c>
      <c r="H44" s="33">
        <v>10267</v>
      </c>
      <c r="I44" s="33">
        <v>20000</v>
      </c>
    </row>
    <row r="45" spans="1:9" ht="11.25">
      <c r="A45" s="31"/>
      <c r="B45" s="34"/>
      <c r="C45" s="31">
        <v>3111</v>
      </c>
      <c r="D45" s="31" t="s">
        <v>40</v>
      </c>
      <c r="E45" s="32"/>
      <c r="F45" s="33">
        <v>1086750</v>
      </c>
      <c r="G45" s="33"/>
      <c r="H45" s="33">
        <v>0</v>
      </c>
      <c r="I45" s="33">
        <v>0</v>
      </c>
    </row>
    <row r="46" spans="1:9" ht="11.25">
      <c r="A46" s="260"/>
      <c r="B46" s="233">
        <v>1069</v>
      </c>
      <c r="C46" s="234"/>
      <c r="D46" s="234"/>
      <c r="E46" s="235"/>
      <c r="F46" s="236"/>
      <c r="G46" s="236"/>
      <c r="H46" s="236"/>
      <c r="I46" s="236"/>
    </row>
    <row r="47" spans="1:9" ht="11.25">
      <c r="A47" s="31"/>
      <c r="B47" s="34"/>
      <c r="C47" s="31">
        <v>2212</v>
      </c>
      <c r="D47" s="31" t="s">
        <v>197</v>
      </c>
      <c r="E47" s="32">
        <v>16000</v>
      </c>
      <c r="F47" s="33">
        <v>0</v>
      </c>
      <c r="G47" s="33">
        <v>0</v>
      </c>
      <c r="H47" s="33">
        <v>0</v>
      </c>
      <c r="I47" s="33">
        <v>0</v>
      </c>
    </row>
    <row r="48" spans="1:9" ht="11.25">
      <c r="A48" s="233" t="s">
        <v>69</v>
      </c>
      <c r="B48" s="54">
        <v>2141</v>
      </c>
      <c r="C48" s="55"/>
      <c r="D48" s="55"/>
      <c r="E48" s="56"/>
      <c r="F48" s="57"/>
      <c r="G48" s="236"/>
      <c r="H48" s="57"/>
      <c r="I48" s="57"/>
    </row>
    <row r="49" spans="1:9" ht="11.25">
      <c r="A49" s="31"/>
      <c r="B49" s="34"/>
      <c r="C49" s="31">
        <v>2111</v>
      </c>
      <c r="D49" s="31" t="s">
        <v>70</v>
      </c>
      <c r="E49" s="32">
        <v>5646</v>
      </c>
      <c r="F49" s="33">
        <v>8232</v>
      </c>
      <c r="G49" s="33">
        <v>0</v>
      </c>
      <c r="H49" s="33">
        <v>6897</v>
      </c>
      <c r="I49" s="33">
        <v>0</v>
      </c>
    </row>
    <row r="50" spans="1:9" ht="11.25">
      <c r="A50" s="65"/>
      <c r="B50" s="34"/>
      <c r="C50" s="31">
        <v>2132</v>
      </c>
      <c r="D50" s="31" t="s">
        <v>71</v>
      </c>
      <c r="E50" s="32">
        <v>205512</v>
      </c>
      <c r="F50" s="33">
        <v>205631</v>
      </c>
      <c r="G50" s="33">
        <v>205000</v>
      </c>
      <c r="H50" s="33">
        <v>147576</v>
      </c>
      <c r="I50" s="33">
        <v>205000</v>
      </c>
    </row>
    <row r="51" spans="1:9" ht="11.25">
      <c r="A51" s="233" t="s">
        <v>25</v>
      </c>
      <c r="B51" s="54">
        <v>2212</v>
      </c>
      <c r="C51" s="55"/>
      <c r="D51" s="55"/>
      <c r="E51" s="56"/>
      <c r="F51" s="57"/>
      <c r="G51" s="236"/>
      <c r="H51" s="57"/>
      <c r="I51" s="57"/>
    </row>
    <row r="52" spans="1:9" s="58" customFormat="1" ht="11.25">
      <c r="A52" s="30"/>
      <c r="B52" s="30"/>
      <c r="C52" s="35">
        <v>2111</v>
      </c>
      <c r="D52" s="35" t="s">
        <v>180</v>
      </c>
      <c r="E52" s="32">
        <v>400</v>
      </c>
      <c r="F52" s="33">
        <v>16000</v>
      </c>
      <c r="G52" s="33">
        <v>0</v>
      </c>
      <c r="H52" s="33">
        <v>0</v>
      </c>
      <c r="I52" s="33">
        <v>0</v>
      </c>
    </row>
    <row r="53" spans="1:9" ht="11.25">
      <c r="A53" s="31"/>
      <c r="B53" s="34"/>
      <c r="C53" s="31">
        <v>2119</v>
      </c>
      <c r="D53" s="31" t="s">
        <v>72</v>
      </c>
      <c r="E53" s="32">
        <v>0</v>
      </c>
      <c r="F53" s="33">
        <v>1000</v>
      </c>
      <c r="G53" s="33">
        <v>0</v>
      </c>
      <c r="H53" s="33">
        <v>0</v>
      </c>
      <c r="I53" s="33">
        <v>0</v>
      </c>
    </row>
    <row r="54" spans="1:9" ht="11.25">
      <c r="A54" s="31"/>
      <c r="B54" s="34"/>
      <c r="C54" s="31">
        <v>2132</v>
      </c>
      <c r="D54" s="31" t="s">
        <v>73</v>
      </c>
      <c r="E54" s="32">
        <v>71159</v>
      </c>
      <c r="F54" s="33">
        <v>71159</v>
      </c>
      <c r="G54" s="33">
        <v>71000</v>
      </c>
      <c r="H54" s="33">
        <v>86159</v>
      </c>
      <c r="I54" s="33">
        <v>71000</v>
      </c>
    </row>
    <row r="55" spans="1:9" ht="11.25">
      <c r="A55" s="65"/>
      <c r="B55" s="34"/>
      <c r="C55" s="35">
        <v>2321</v>
      </c>
      <c r="D55" s="31" t="s">
        <v>74</v>
      </c>
      <c r="E55" s="32"/>
      <c r="F55" s="33">
        <v>0</v>
      </c>
      <c r="G55" s="33">
        <v>0</v>
      </c>
      <c r="H55" s="33">
        <v>0</v>
      </c>
      <c r="I55" s="33">
        <v>0</v>
      </c>
    </row>
    <row r="56" spans="1:9" ht="45">
      <c r="A56" s="53" t="s">
        <v>75</v>
      </c>
      <c r="B56" s="54">
        <v>2221</v>
      </c>
      <c r="C56" s="55"/>
      <c r="D56" s="55"/>
      <c r="E56" s="56"/>
      <c r="F56" s="57"/>
      <c r="G56" s="236"/>
      <c r="H56" s="57"/>
      <c r="I56" s="57"/>
    </row>
    <row r="57" spans="1:9" ht="11.25">
      <c r="A57" s="65"/>
      <c r="B57" s="34"/>
      <c r="C57" s="31">
        <v>2321</v>
      </c>
      <c r="D57" s="31" t="s">
        <v>74</v>
      </c>
      <c r="E57" s="32">
        <v>0</v>
      </c>
      <c r="F57" s="33">
        <v>0</v>
      </c>
      <c r="G57" s="33">
        <v>0</v>
      </c>
      <c r="H57" s="33">
        <v>0</v>
      </c>
      <c r="I57" s="33">
        <v>0</v>
      </c>
    </row>
    <row r="58" spans="1:9" ht="11.25">
      <c r="A58" s="233" t="s">
        <v>76</v>
      </c>
      <c r="B58" s="54">
        <v>2310</v>
      </c>
      <c r="C58" s="55"/>
      <c r="D58" s="55"/>
      <c r="E58" s="56"/>
      <c r="F58" s="57"/>
      <c r="G58" s="236"/>
      <c r="H58" s="57"/>
      <c r="I58" s="57"/>
    </row>
    <row r="59" spans="1:9" ht="11.25">
      <c r="A59" s="31"/>
      <c r="B59" s="34"/>
      <c r="C59" s="31">
        <v>2111</v>
      </c>
      <c r="D59" s="31" t="s">
        <v>70</v>
      </c>
      <c r="E59" s="32">
        <v>0</v>
      </c>
      <c r="F59" s="33">
        <v>0</v>
      </c>
      <c r="G59" s="33">
        <v>0</v>
      </c>
      <c r="H59" s="33">
        <v>0</v>
      </c>
      <c r="I59" s="33">
        <v>0</v>
      </c>
    </row>
    <row r="60" spans="1:9" ht="11.25">
      <c r="A60" s="65"/>
      <c r="B60" s="34"/>
      <c r="C60" s="31">
        <v>2132</v>
      </c>
      <c r="D60" s="31" t="s">
        <v>77</v>
      </c>
      <c r="E60" s="32">
        <v>130832</v>
      </c>
      <c r="F60" s="33">
        <v>131472</v>
      </c>
      <c r="G60" s="33">
        <v>130000</v>
      </c>
      <c r="H60" s="33">
        <v>750</v>
      </c>
      <c r="I60" s="33">
        <v>1000</v>
      </c>
    </row>
    <row r="61" spans="1:9" s="59" customFormat="1" ht="23.25" customHeight="1">
      <c r="A61" s="53" t="s">
        <v>78</v>
      </c>
      <c r="B61" s="53">
        <v>2321</v>
      </c>
      <c r="C61" s="230"/>
      <c r="D61" s="230"/>
      <c r="E61" s="231"/>
      <c r="F61" s="232"/>
      <c r="G61" s="232"/>
      <c r="H61" s="232"/>
      <c r="I61" s="232"/>
    </row>
    <row r="62" spans="1:9" ht="11.25">
      <c r="A62" s="31"/>
      <c r="B62" s="34"/>
      <c r="C62" s="31">
        <v>2111</v>
      </c>
      <c r="D62" s="31" t="s">
        <v>79</v>
      </c>
      <c r="E62" s="32">
        <v>660271</v>
      </c>
      <c r="F62" s="33">
        <v>419154</v>
      </c>
      <c r="G62" s="33">
        <v>500000</v>
      </c>
      <c r="H62" s="33">
        <v>601927</v>
      </c>
      <c r="I62" s="33">
        <v>700000</v>
      </c>
    </row>
    <row r="63" spans="1:9" ht="11.25">
      <c r="A63" s="31"/>
      <c r="B63" s="34"/>
      <c r="C63" s="31">
        <v>2310</v>
      </c>
      <c r="D63" s="31" t="s">
        <v>185</v>
      </c>
      <c r="E63" s="32"/>
      <c r="F63" s="33">
        <v>288</v>
      </c>
      <c r="G63" s="33">
        <v>0</v>
      </c>
      <c r="H63" s="33">
        <v>0</v>
      </c>
      <c r="I63" s="33">
        <v>0</v>
      </c>
    </row>
    <row r="64" spans="1:9" ht="22.5">
      <c r="A64" s="53" t="s">
        <v>80</v>
      </c>
      <c r="B64" s="54">
        <v>3111</v>
      </c>
      <c r="C64" s="55"/>
      <c r="D64" s="55"/>
      <c r="E64" s="56"/>
      <c r="F64" s="57"/>
      <c r="G64" s="236"/>
      <c r="H64" s="57"/>
      <c r="I64" s="57"/>
    </row>
    <row r="65" spans="1:9" s="58" customFormat="1" ht="11.25">
      <c r="A65" s="30"/>
      <c r="B65" s="30"/>
      <c r="C65" s="35">
        <v>2122</v>
      </c>
      <c r="D65" s="35" t="s">
        <v>188</v>
      </c>
      <c r="E65" s="32">
        <v>50000</v>
      </c>
      <c r="F65" s="33">
        <v>0</v>
      </c>
      <c r="G65" s="33">
        <v>0</v>
      </c>
      <c r="H65" s="33">
        <v>0</v>
      </c>
      <c r="I65" s="33">
        <v>0</v>
      </c>
    </row>
    <row r="66" spans="1:9" ht="19.5" customHeight="1">
      <c r="A66" s="259" t="s">
        <v>83</v>
      </c>
      <c r="B66" s="54">
        <v>3313</v>
      </c>
      <c r="C66" s="55"/>
      <c r="D66" s="55"/>
      <c r="E66" s="56"/>
      <c r="F66" s="57"/>
      <c r="G66" s="236"/>
      <c r="H66" s="57"/>
      <c r="I66" s="57"/>
    </row>
    <row r="67" spans="1:9" ht="11.25">
      <c r="A67" s="31"/>
      <c r="B67" s="34"/>
      <c r="C67" s="31">
        <v>2132</v>
      </c>
      <c r="D67" s="31" t="s">
        <v>81</v>
      </c>
      <c r="E67" s="32">
        <v>500</v>
      </c>
      <c r="F67" s="33">
        <v>4000</v>
      </c>
      <c r="G67" s="33">
        <v>0</v>
      </c>
      <c r="H67" s="33">
        <v>1200</v>
      </c>
      <c r="I67" s="33">
        <v>0</v>
      </c>
    </row>
    <row r="68" spans="1:9" ht="11.25">
      <c r="A68" s="31"/>
      <c r="B68" s="34"/>
      <c r="C68" s="31">
        <v>2321</v>
      </c>
      <c r="D68" s="31" t="s">
        <v>186</v>
      </c>
      <c r="E68" s="32">
        <v>0</v>
      </c>
      <c r="F68" s="33">
        <v>0</v>
      </c>
      <c r="G68" s="33">
        <v>0</v>
      </c>
      <c r="H68" s="33">
        <v>29011</v>
      </c>
      <c r="I68" s="33">
        <v>0</v>
      </c>
    </row>
    <row r="69" spans="1:11" ht="28.5" customHeight="1">
      <c r="A69" s="53" t="s">
        <v>82</v>
      </c>
      <c r="B69" s="54">
        <v>3419</v>
      </c>
      <c r="C69" s="55"/>
      <c r="D69" s="55"/>
      <c r="E69" s="56"/>
      <c r="F69" s="57"/>
      <c r="G69" s="236"/>
      <c r="H69" s="57"/>
      <c r="I69" s="57"/>
      <c r="K69" s="60"/>
    </row>
    <row r="70" spans="1:11" ht="11.25">
      <c r="A70" s="31"/>
      <c r="B70" s="34"/>
      <c r="C70" s="31">
        <v>2132</v>
      </c>
      <c r="D70" s="31" t="s">
        <v>30</v>
      </c>
      <c r="E70" s="32">
        <v>8010</v>
      </c>
      <c r="F70" s="33">
        <v>4000</v>
      </c>
      <c r="G70" s="33">
        <v>0</v>
      </c>
      <c r="H70" s="33">
        <v>0</v>
      </c>
      <c r="I70" s="33">
        <v>0</v>
      </c>
      <c r="K70" s="60"/>
    </row>
    <row r="71" spans="1:9" ht="19.5" customHeight="1">
      <c r="A71" s="53" t="s">
        <v>84</v>
      </c>
      <c r="B71" s="54">
        <v>3421</v>
      </c>
      <c r="C71" s="55"/>
      <c r="D71" s="55"/>
      <c r="E71" s="56"/>
      <c r="F71" s="57"/>
      <c r="G71" s="236"/>
      <c r="H71" s="57"/>
      <c r="I71" s="57"/>
    </row>
    <row r="72" spans="1:9" s="58" customFormat="1" ht="13.5" customHeight="1">
      <c r="A72" s="239"/>
      <c r="B72" s="30"/>
      <c r="C72" s="35">
        <v>2111</v>
      </c>
      <c r="D72" s="35" t="s">
        <v>180</v>
      </c>
      <c r="E72" s="32">
        <v>0</v>
      </c>
      <c r="F72" s="33">
        <v>7932</v>
      </c>
      <c r="G72" s="33">
        <v>38827</v>
      </c>
      <c r="H72" s="33">
        <v>40672</v>
      </c>
      <c r="I72" s="33">
        <v>0</v>
      </c>
    </row>
    <row r="73" spans="1:9" ht="11.25">
      <c r="A73" s="31"/>
      <c r="B73" s="34"/>
      <c r="C73" s="31">
        <v>2321</v>
      </c>
      <c r="D73" s="31" t="s">
        <v>74</v>
      </c>
      <c r="E73" s="32">
        <v>0</v>
      </c>
      <c r="F73" s="33">
        <v>58469</v>
      </c>
      <c r="G73" s="33">
        <v>35000</v>
      </c>
      <c r="H73" s="33">
        <v>36405</v>
      </c>
      <c r="I73" s="33">
        <v>0</v>
      </c>
    </row>
    <row r="74" spans="1:9" ht="19.5" customHeight="1">
      <c r="A74" s="53" t="s">
        <v>85</v>
      </c>
      <c r="B74" s="54">
        <v>3612</v>
      </c>
      <c r="C74" s="55"/>
      <c r="D74" s="55"/>
      <c r="E74" s="56"/>
      <c r="F74" s="57"/>
      <c r="G74" s="236"/>
      <c r="H74" s="57"/>
      <c r="I74" s="57"/>
    </row>
    <row r="75" spans="1:9" s="58" customFormat="1" ht="11.25">
      <c r="A75" s="30"/>
      <c r="B75" s="30"/>
      <c r="C75" s="35">
        <v>2111</v>
      </c>
      <c r="D75" s="35" t="s">
        <v>180</v>
      </c>
      <c r="E75" s="32">
        <v>0</v>
      </c>
      <c r="F75" s="33">
        <v>1362</v>
      </c>
      <c r="G75" s="33">
        <v>0</v>
      </c>
      <c r="H75" s="33">
        <v>0</v>
      </c>
      <c r="I75" s="33">
        <v>0</v>
      </c>
    </row>
    <row r="76" spans="1:9" ht="11.25">
      <c r="A76" s="31"/>
      <c r="B76" s="34"/>
      <c r="C76" s="31">
        <v>2132</v>
      </c>
      <c r="D76" s="31" t="s">
        <v>179</v>
      </c>
      <c r="E76" s="32">
        <v>72912</v>
      </c>
      <c r="F76" s="33">
        <v>72912</v>
      </c>
      <c r="G76" s="33">
        <v>73072</v>
      </c>
      <c r="H76" s="33">
        <v>56574</v>
      </c>
      <c r="I76" s="33">
        <v>73072</v>
      </c>
    </row>
    <row r="77" spans="1:9" ht="18.75" customHeight="1">
      <c r="A77" s="53" t="s">
        <v>28</v>
      </c>
      <c r="B77" s="54">
        <v>3631</v>
      </c>
      <c r="C77" s="55"/>
      <c r="D77" s="55"/>
      <c r="E77" s="56"/>
      <c r="F77" s="57"/>
      <c r="G77" s="236"/>
      <c r="H77" s="57"/>
      <c r="I77" s="57"/>
    </row>
    <row r="78" spans="1:9" ht="11.25">
      <c r="A78" s="31"/>
      <c r="B78" s="34"/>
      <c r="C78" s="31">
        <v>2132</v>
      </c>
      <c r="D78" s="31" t="s">
        <v>86</v>
      </c>
      <c r="E78" s="32">
        <v>300</v>
      </c>
      <c r="F78" s="33">
        <v>300</v>
      </c>
      <c r="G78" s="33">
        <v>300</v>
      </c>
      <c r="H78" s="33">
        <v>300</v>
      </c>
      <c r="I78" s="33">
        <v>300</v>
      </c>
    </row>
    <row r="79" spans="1:9" ht="11.25">
      <c r="A79" s="61" t="s">
        <v>87</v>
      </c>
      <c r="B79" s="61">
        <v>3632</v>
      </c>
      <c r="C79" s="62"/>
      <c r="D79" s="62"/>
      <c r="E79" s="63"/>
      <c r="F79" s="64"/>
      <c r="G79" s="64"/>
      <c r="H79" s="64"/>
      <c r="I79" s="64"/>
    </row>
    <row r="80" spans="1:9" ht="11.25">
      <c r="A80" s="65"/>
      <c r="B80" s="66"/>
      <c r="C80" s="65">
        <v>2132</v>
      </c>
      <c r="D80" s="65" t="s">
        <v>88</v>
      </c>
      <c r="E80" s="67">
        <v>960</v>
      </c>
      <c r="F80" s="68">
        <v>7360</v>
      </c>
      <c r="G80" s="68">
        <v>1000</v>
      </c>
      <c r="H80" s="68">
        <v>3940</v>
      </c>
      <c r="I80" s="68">
        <v>1000</v>
      </c>
    </row>
    <row r="81" spans="1:9" ht="11.25">
      <c r="A81" s="31"/>
      <c r="B81" s="34"/>
      <c r="C81" s="31">
        <v>2321</v>
      </c>
      <c r="D81" s="31" t="s">
        <v>74</v>
      </c>
      <c r="E81" s="32">
        <v>2000</v>
      </c>
      <c r="F81" s="33">
        <v>3500</v>
      </c>
      <c r="G81" s="33">
        <v>0</v>
      </c>
      <c r="H81" s="33">
        <v>0</v>
      </c>
      <c r="I81" s="33">
        <v>0</v>
      </c>
    </row>
    <row r="82" spans="1:9" s="59" customFormat="1" ht="19.5" customHeight="1">
      <c r="A82" s="69" t="s">
        <v>90</v>
      </c>
      <c r="B82" s="69">
        <v>3722</v>
      </c>
      <c r="C82" s="70"/>
      <c r="D82" s="70"/>
      <c r="E82" s="71"/>
      <c r="F82" s="72"/>
      <c r="G82" s="72"/>
      <c r="H82" s="72"/>
      <c r="I82" s="72"/>
    </row>
    <row r="83" spans="1:9" s="77" customFormat="1" ht="23.25" customHeight="1">
      <c r="A83" s="73"/>
      <c r="B83" s="73"/>
      <c r="C83" s="74">
        <v>2111</v>
      </c>
      <c r="D83" s="74" t="s">
        <v>183</v>
      </c>
      <c r="E83" s="75"/>
      <c r="F83" s="76">
        <v>20160</v>
      </c>
      <c r="G83" s="76">
        <v>0</v>
      </c>
      <c r="H83" s="76">
        <v>12720</v>
      </c>
      <c r="I83" s="76">
        <v>0</v>
      </c>
    </row>
    <row r="84" spans="1:9" ht="11.25">
      <c r="A84" s="65"/>
      <c r="B84" s="66"/>
      <c r="C84" s="65">
        <v>2324</v>
      </c>
      <c r="D84" s="65" t="s">
        <v>89</v>
      </c>
      <c r="E84" s="67">
        <v>46016</v>
      </c>
      <c r="F84" s="68">
        <v>84537.5</v>
      </c>
      <c r="G84" s="68">
        <v>130000</v>
      </c>
      <c r="H84" s="68">
        <v>86466</v>
      </c>
      <c r="I84" s="68">
        <v>100000</v>
      </c>
    </row>
    <row r="85" spans="1:9" ht="45">
      <c r="A85" s="69" t="s">
        <v>184</v>
      </c>
      <c r="B85" s="69">
        <v>3745</v>
      </c>
      <c r="C85" s="70"/>
      <c r="D85" s="70"/>
      <c r="E85" s="69"/>
      <c r="F85" s="69"/>
      <c r="G85" s="69"/>
      <c r="H85" s="70"/>
      <c r="I85" s="69"/>
    </row>
    <row r="86" spans="1:9" ht="11.25">
      <c r="A86" s="65"/>
      <c r="B86" s="66"/>
      <c r="C86" s="65">
        <v>2111</v>
      </c>
      <c r="D86" s="65" t="s">
        <v>180</v>
      </c>
      <c r="E86" s="67">
        <v>0</v>
      </c>
      <c r="F86" s="68">
        <v>300</v>
      </c>
      <c r="G86" s="68">
        <v>0</v>
      </c>
      <c r="H86" s="68">
        <v>0</v>
      </c>
      <c r="I86" s="68">
        <v>0</v>
      </c>
    </row>
    <row r="87" spans="1:9" ht="19.5" customHeight="1">
      <c r="A87" s="69" t="s">
        <v>91</v>
      </c>
      <c r="B87" s="61">
        <v>5512</v>
      </c>
      <c r="C87" s="62"/>
      <c r="D87" s="62"/>
      <c r="E87" s="63"/>
      <c r="F87" s="64"/>
      <c r="G87" s="64"/>
      <c r="H87" s="64"/>
      <c r="I87" s="64"/>
    </row>
    <row r="88" spans="1:9" ht="11.25">
      <c r="A88" s="65"/>
      <c r="B88" s="66"/>
      <c r="C88" s="65">
        <v>2111</v>
      </c>
      <c r="D88" s="65" t="s">
        <v>92</v>
      </c>
      <c r="E88" s="67">
        <v>3600</v>
      </c>
      <c r="F88" s="68">
        <v>0</v>
      </c>
      <c r="G88" s="68">
        <v>0</v>
      </c>
      <c r="H88" s="68">
        <v>0</v>
      </c>
      <c r="I88" s="68">
        <v>0</v>
      </c>
    </row>
    <row r="89" spans="1:9" ht="11.25">
      <c r="A89" s="65"/>
      <c r="B89" s="66"/>
      <c r="C89" s="65">
        <v>2310</v>
      </c>
      <c r="D89" s="65" t="s">
        <v>185</v>
      </c>
      <c r="E89" s="67">
        <v>0</v>
      </c>
      <c r="F89" s="68">
        <v>5687</v>
      </c>
      <c r="G89" s="68">
        <v>0</v>
      </c>
      <c r="H89" s="68">
        <v>0</v>
      </c>
      <c r="I89" s="68">
        <v>0</v>
      </c>
    </row>
    <row r="90" spans="1:9" ht="11.25">
      <c r="A90" s="65"/>
      <c r="B90" s="66"/>
      <c r="C90" s="65">
        <v>2321</v>
      </c>
      <c r="D90" s="65" t="s">
        <v>186</v>
      </c>
      <c r="E90" s="67">
        <v>0</v>
      </c>
      <c r="F90" s="68">
        <v>3000</v>
      </c>
      <c r="G90" s="68">
        <v>0</v>
      </c>
      <c r="H90" s="68">
        <v>8394</v>
      </c>
      <c r="I90" s="68">
        <v>0</v>
      </c>
    </row>
    <row r="91" spans="1:9" ht="21" customHeight="1">
      <c r="A91" s="69" t="s">
        <v>93</v>
      </c>
      <c r="B91" s="61">
        <v>6171</v>
      </c>
      <c r="C91" s="62"/>
      <c r="D91" s="62"/>
      <c r="E91" s="63"/>
      <c r="F91" s="64"/>
      <c r="G91" s="64"/>
      <c r="H91" s="64"/>
      <c r="I91" s="64"/>
    </row>
    <row r="92" spans="1:9" ht="11.25">
      <c r="A92" s="65"/>
      <c r="B92" s="66"/>
      <c r="C92" s="65">
        <v>2111</v>
      </c>
      <c r="D92" s="65" t="s">
        <v>94</v>
      </c>
      <c r="E92" s="67">
        <v>2102</v>
      </c>
      <c r="F92" s="68">
        <v>8236</v>
      </c>
      <c r="G92" s="68">
        <v>5100</v>
      </c>
      <c r="H92" s="68">
        <v>615</v>
      </c>
      <c r="I92" s="68">
        <v>2000</v>
      </c>
    </row>
    <row r="93" spans="1:9" ht="11.25">
      <c r="A93" s="65"/>
      <c r="B93" s="66"/>
      <c r="C93" s="65">
        <v>2112</v>
      </c>
      <c r="D93" s="65" t="s">
        <v>95</v>
      </c>
      <c r="E93" s="67">
        <v>675</v>
      </c>
      <c r="F93" s="68">
        <v>972</v>
      </c>
      <c r="G93" s="68">
        <v>500</v>
      </c>
      <c r="H93" s="68">
        <v>258</v>
      </c>
      <c r="I93" s="68">
        <v>500</v>
      </c>
    </row>
    <row r="94" spans="1:9" ht="11.25">
      <c r="A94" s="65"/>
      <c r="B94" s="66"/>
      <c r="C94" s="65">
        <v>2119</v>
      </c>
      <c r="D94" s="65" t="s">
        <v>72</v>
      </c>
      <c r="E94" s="67">
        <v>9000</v>
      </c>
      <c r="F94" s="68">
        <v>1000</v>
      </c>
      <c r="G94" s="68">
        <v>0</v>
      </c>
      <c r="H94" s="68">
        <v>2400</v>
      </c>
      <c r="I94" s="68">
        <v>0</v>
      </c>
    </row>
    <row r="95" spans="1:9" ht="11.25">
      <c r="A95" s="65"/>
      <c r="B95" s="66"/>
      <c r="C95" s="65">
        <v>2132</v>
      </c>
      <c r="D95" s="65" t="s">
        <v>96</v>
      </c>
      <c r="E95" s="67">
        <v>39346</v>
      </c>
      <c r="F95" s="68">
        <v>35658</v>
      </c>
      <c r="G95" s="68">
        <v>34500</v>
      </c>
      <c r="H95" s="68">
        <v>25983</v>
      </c>
      <c r="I95" s="68">
        <v>34500</v>
      </c>
    </row>
    <row r="96" spans="1:9" ht="11.25">
      <c r="A96" s="65"/>
      <c r="B96" s="66"/>
      <c r="C96" s="65">
        <v>2133</v>
      </c>
      <c r="D96" s="65" t="s">
        <v>155</v>
      </c>
      <c r="E96" s="67">
        <v>200</v>
      </c>
      <c r="F96" s="68">
        <v>0</v>
      </c>
      <c r="G96" s="68">
        <v>0</v>
      </c>
      <c r="H96" s="68">
        <v>0</v>
      </c>
      <c r="I96" s="68">
        <v>0</v>
      </c>
    </row>
    <row r="97" spans="1:9" ht="11.25">
      <c r="A97" s="65"/>
      <c r="B97" s="66"/>
      <c r="C97" s="65">
        <v>2141</v>
      </c>
      <c r="D97" s="65" t="s">
        <v>97</v>
      </c>
      <c r="E97" s="67">
        <v>2917</v>
      </c>
      <c r="F97" s="68">
        <v>3987.9</v>
      </c>
      <c r="G97" s="68">
        <v>2000</v>
      </c>
      <c r="H97" s="68">
        <v>1716.51</v>
      </c>
      <c r="I97" s="68">
        <v>1000</v>
      </c>
    </row>
    <row r="98" spans="1:9" ht="11.25">
      <c r="A98" s="65"/>
      <c r="B98" s="66"/>
      <c r="C98" s="65">
        <v>2321</v>
      </c>
      <c r="D98" s="65" t="s">
        <v>186</v>
      </c>
      <c r="E98" s="67">
        <v>0</v>
      </c>
      <c r="F98" s="68">
        <v>0</v>
      </c>
      <c r="G98" s="68">
        <v>0</v>
      </c>
      <c r="H98" s="68">
        <v>20000</v>
      </c>
      <c r="I98" s="68">
        <v>0</v>
      </c>
    </row>
    <row r="99" spans="1:9" ht="11.25">
      <c r="A99" s="55" t="s">
        <v>189</v>
      </c>
      <c r="B99" s="54">
        <v>6330</v>
      </c>
      <c r="C99" s="55"/>
      <c r="D99" s="55"/>
      <c r="E99" s="56"/>
      <c r="F99" s="57"/>
      <c r="G99" s="236"/>
      <c r="H99" s="57"/>
      <c r="I99" s="57"/>
    </row>
    <row r="100" spans="1:9" ht="11.25">
      <c r="A100" s="31"/>
      <c r="B100" s="34"/>
      <c r="C100" s="31">
        <v>4134</v>
      </c>
      <c r="D100" s="31" t="s">
        <v>5</v>
      </c>
      <c r="E100" s="32">
        <v>0</v>
      </c>
      <c r="F100" s="33">
        <v>1603000</v>
      </c>
      <c r="G100" s="33">
        <v>0</v>
      </c>
      <c r="H100" s="33">
        <v>324000</v>
      </c>
      <c r="I100" s="33">
        <v>0</v>
      </c>
    </row>
    <row r="101" spans="1:9" ht="12" thickBot="1">
      <c r="A101" s="78"/>
      <c r="B101" s="79"/>
      <c r="C101" s="78">
        <v>4138</v>
      </c>
      <c r="D101" s="78" t="s">
        <v>187</v>
      </c>
      <c r="E101" s="80">
        <v>0</v>
      </c>
      <c r="F101" s="81">
        <v>905000</v>
      </c>
      <c r="G101" s="81">
        <v>0</v>
      </c>
      <c r="H101" s="81">
        <v>867645</v>
      </c>
      <c r="I101" s="81">
        <v>0</v>
      </c>
    </row>
    <row r="102" spans="1:9" ht="12.75" thickBot="1" thickTop="1">
      <c r="A102" s="39" t="s">
        <v>11</v>
      </c>
      <c r="B102" s="39"/>
      <c r="C102" s="45"/>
      <c r="D102" s="45"/>
      <c r="E102" s="40">
        <f>SUM(E40:E98)</f>
        <v>1387991</v>
      </c>
      <c r="F102" s="41">
        <f>SUM(F40:F101)</f>
        <v>4826523.4</v>
      </c>
      <c r="G102" s="41">
        <f>SUM(G40:G101)</f>
        <v>1258985</v>
      </c>
      <c r="H102" s="41">
        <f>SUM(H40:H101)</f>
        <v>2371875.51</v>
      </c>
      <c r="I102" s="41">
        <f>SUM(I40:I101)</f>
        <v>1212058</v>
      </c>
    </row>
    <row r="103" spans="1:9" ht="12" thickTop="1">
      <c r="A103" s="42" t="s">
        <v>10</v>
      </c>
      <c r="B103" s="42"/>
      <c r="C103" s="82"/>
      <c r="D103" s="82"/>
      <c r="E103" s="83"/>
      <c r="F103" s="84"/>
      <c r="G103" s="84"/>
      <c r="H103" s="84"/>
      <c r="I103" s="84"/>
    </row>
    <row r="104" spans="1:9" ht="18" customHeight="1">
      <c r="A104" s="254" t="s">
        <v>93</v>
      </c>
      <c r="B104" s="85">
        <v>6171</v>
      </c>
      <c r="C104" s="86"/>
      <c r="D104" s="86"/>
      <c r="E104" s="87"/>
      <c r="F104" s="88"/>
      <c r="G104" s="88"/>
      <c r="H104" s="88"/>
      <c r="I104" s="88"/>
    </row>
    <row r="105" spans="1:9" ht="12" thickBot="1">
      <c r="A105" s="29"/>
      <c r="B105" s="34"/>
      <c r="C105" s="65">
        <v>3111</v>
      </c>
      <c r="D105" s="65" t="s">
        <v>40</v>
      </c>
      <c r="E105" s="32">
        <v>203000</v>
      </c>
      <c r="F105" s="33">
        <v>271000</v>
      </c>
      <c r="G105" s="33">
        <v>1765900</v>
      </c>
      <c r="H105" s="33">
        <v>1765900</v>
      </c>
      <c r="I105" s="33">
        <v>0</v>
      </c>
    </row>
    <row r="106" spans="1:9" ht="12.75" thickBot="1" thickTop="1">
      <c r="A106" s="39" t="s">
        <v>12</v>
      </c>
      <c r="B106" s="39"/>
      <c r="C106" s="45"/>
      <c r="D106" s="45"/>
      <c r="E106" s="40">
        <f>SUM(E103:E105)</f>
        <v>203000</v>
      </c>
      <c r="F106" s="41">
        <f>SUM(F103:F105)</f>
        <v>271000</v>
      </c>
      <c r="G106" s="41">
        <f>SUM(G103:G105)</f>
        <v>1765900</v>
      </c>
      <c r="H106" s="41">
        <f>SUM(H103:H105)</f>
        <v>1765900</v>
      </c>
      <c r="I106" s="41">
        <f>SUM(I103:I105)</f>
        <v>0</v>
      </c>
    </row>
    <row r="107" spans="1:9" ht="12" thickTop="1">
      <c r="A107" s="89" t="s">
        <v>29</v>
      </c>
      <c r="B107" s="89"/>
      <c r="C107" s="90"/>
      <c r="D107" s="90"/>
      <c r="E107" s="91">
        <f>E26+E37+E102+E106</f>
        <v>13962578.64</v>
      </c>
      <c r="F107" s="92">
        <f>F26+F37+F102+F106</f>
        <v>18108314.590000004</v>
      </c>
      <c r="G107" s="92">
        <f>G26+G37+G102+G106</f>
        <v>14887652</v>
      </c>
      <c r="H107" s="92">
        <f>H26+H37+H102+H106</f>
        <v>13211168.36</v>
      </c>
      <c r="I107" s="92">
        <f>I26+I37+I102+I106</f>
        <v>12619058</v>
      </c>
    </row>
    <row r="108" spans="1:9" ht="12.75" customHeight="1">
      <c r="A108" s="93"/>
      <c r="B108" s="93"/>
      <c r="C108" s="94"/>
      <c r="D108" s="94"/>
      <c r="E108" s="95"/>
      <c r="F108" s="96"/>
      <c r="G108" s="96"/>
      <c r="H108" s="96"/>
      <c r="I108" s="96"/>
    </row>
    <row r="109" spans="1:9" ht="24" customHeight="1">
      <c r="A109" s="12" t="s">
        <v>165</v>
      </c>
      <c r="B109" s="12"/>
      <c r="C109" s="1"/>
      <c r="D109" s="1"/>
      <c r="E109" s="97"/>
      <c r="F109" s="98"/>
      <c r="G109" s="98"/>
      <c r="H109" s="98"/>
      <c r="I109" s="252"/>
    </row>
    <row r="110" spans="1:9" ht="12.75" customHeight="1">
      <c r="A110" s="99"/>
      <c r="B110" s="99"/>
      <c r="C110" s="266"/>
      <c r="D110" s="268" t="s">
        <v>33</v>
      </c>
      <c r="E110" s="264" t="s">
        <v>195</v>
      </c>
      <c r="F110" s="264" t="s">
        <v>200</v>
      </c>
      <c r="G110" s="264" t="s">
        <v>202</v>
      </c>
      <c r="H110" s="264" t="s">
        <v>201</v>
      </c>
      <c r="I110" s="262" t="s">
        <v>198</v>
      </c>
    </row>
    <row r="111" spans="1:9" ht="25.5" customHeight="1">
      <c r="A111" s="100"/>
      <c r="B111" s="100"/>
      <c r="C111" s="267"/>
      <c r="D111" s="269"/>
      <c r="E111" s="265"/>
      <c r="F111" s="265"/>
      <c r="G111" s="265"/>
      <c r="H111" s="265"/>
      <c r="I111" s="263"/>
    </row>
    <row r="112" spans="1:9" ht="11.25">
      <c r="A112" s="101" t="s">
        <v>100</v>
      </c>
      <c r="B112" s="101">
        <v>1019</v>
      </c>
      <c r="C112" s="102"/>
      <c r="D112" s="102"/>
      <c r="E112" s="103"/>
      <c r="F112" s="104"/>
      <c r="G112" s="104"/>
      <c r="H112" s="104"/>
      <c r="I112" s="246"/>
    </row>
    <row r="113" spans="1:9" ht="12" thickBot="1">
      <c r="A113" s="31"/>
      <c r="B113" s="34"/>
      <c r="C113" s="31">
        <v>5362</v>
      </c>
      <c r="D113" s="31" t="s">
        <v>37</v>
      </c>
      <c r="E113" s="105">
        <v>0</v>
      </c>
      <c r="F113" s="106">
        <v>0</v>
      </c>
      <c r="G113" s="106">
        <v>30000</v>
      </c>
      <c r="H113" s="106">
        <v>0</v>
      </c>
      <c r="I113" s="33">
        <v>30000</v>
      </c>
    </row>
    <row r="114" spans="1:9" ht="12.75" thickBot="1" thickTop="1">
      <c r="A114" s="107"/>
      <c r="B114" s="108"/>
      <c r="C114" s="107"/>
      <c r="D114" s="107"/>
      <c r="E114" s="109">
        <f>SUM(E112:E113)</f>
        <v>0</v>
      </c>
      <c r="F114" s="110">
        <f>SUM(F112:F113)</f>
        <v>0</v>
      </c>
      <c r="G114" s="110">
        <f>SUM(G112:G113)</f>
        <v>30000</v>
      </c>
      <c r="H114" s="110">
        <f>SUM(H112:H113)</f>
        <v>0</v>
      </c>
      <c r="I114" s="142">
        <f>SUM(I113:I113)</f>
        <v>30000</v>
      </c>
    </row>
    <row r="115" spans="1:9" ht="34.5" thickTop="1">
      <c r="A115" s="255" t="s">
        <v>64</v>
      </c>
      <c r="B115" s="111">
        <v>1039</v>
      </c>
      <c r="C115" s="111"/>
      <c r="D115" s="111"/>
      <c r="E115" s="112"/>
      <c r="F115" s="113"/>
      <c r="G115" s="113"/>
      <c r="H115" s="113"/>
      <c r="I115" s="195"/>
    </row>
    <row r="116" spans="1:9" ht="11.25">
      <c r="A116" s="31"/>
      <c r="B116" s="34"/>
      <c r="C116" s="31">
        <v>5021</v>
      </c>
      <c r="D116" s="31" t="s">
        <v>18</v>
      </c>
      <c r="E116" s="105">
        <v>0</v>
      </c>
      <c r="F116" s="106">
        <v>0</v>
      </c>
      <c r="G116" s="106">
        <v>10000</v>
      </c>
      <c r="H116" s="106">
        <v>0</v>
      </c>
      <c r="I116" s="33">
        <v>10000</v>
      </c>
    </row>
    <row r="117" spans="1:9" ht="11.25">
      <c r="A117" s="31"/>
      <c r="B117" s="34"/>
      <c r="C117" s="31">
        <v>5169</v>
      </c>
      <c r="D117" s="31" t="s">
        <v>16</v>
      </c>
      <c r="E117" s="105">
        <v>0</v>
      </c>
      <c r="F117" s="106">
        <v>0</v>
      </c>
      <c r="G117" s="106">
        <v>10000</v>
      </c>
      <c r="H117" s="106">
        <v>0</v>
      </c>
      <c r="I117" s="33">
        <v>10000</v>
      </c>
    </row>
    <row r="118" spans="1:9" ht="11.25">
      <c r="A118" s="31"/>
      <c r="B118" s="34"/>
      <c r="C118" s="31">
        <v>5171</v>
      </c>
      <c r="D118" s="31" t="s">
        <v>15</v>
      </c>
      <c r="E118" s="105">
        <v>0</v>
      </c>
      <c r="F118" s="106">
        <v>0</v>
      </c>
      <c r="G118" s="106">
        <v>6000</v>
      </c>
      <c r="H118" s="106">
        <v>0</v>
      </c>
      <c r="I118" s="33">
        <v>6000</v>
      </c>
    </row>
    <row r="119" spans="1:9" ht="12" thickBot="1">
      <c r="A119" s="65"/>
      <c r="B119" s="66"/>
      <c r="C119" s="114">
        <v>5362</v>
      </c>
      <c r="D119" s="65" t="s">
        <v>37</v>
      </c>
      <c r="E119" s="105">
        <v>0</v>
      </c>
      <c r="F119" s="106">
        <v>0</v>
      </c>
      <c r="G119" s="106">
        <v>10000</v>
      </c>
      <c r="H119" s="106">
        <v>0</v>
      </c>
      <c r="I119" s="68">
        <v>10000</v>
      </c>
    </row>
    <row r="120" spans="1:9" ht="12.75" thickBot="1" thickTop="1">
      <c r="A120" s="107"/>
      <c r="B120" s="108"/>
      <c r="C120" s="107"/>
      <c r="D120" s="107"/>
      <c r="E120" s="109">
        <f>SUM(E116:E119)</f>
        <v>0</v>
      </c>
      <c r="F120" s="110">
        <f>SUM(F116:F119)</f>
        <v>0</v>
      </c>
      <c r="G120" s="110">
        <f>SUM(G116:G119)</f>
        <v>36000</v>
      </c>
      <c r="H120" s="110">
        <f>SUM(H116:H119)</f>
        <v>0</v>
      </c>
      <c r="I120" s="142">
        <f>SUM(I116:I119)</f>
        <v>36000</v>
      </c>
    </row>
    <row r="121" spans="1:9" ht="12" thickTop="1">
      <c r="A121" s="111" t="s">
        <v>102</v>
      </c>
      <c r="B121" s="111">
        <v>2141</v>
      </c>
      <c r="C121" s="111"/>
      <c r="D121" s="111"/>
      <c r="E121" s="117"/>
      <c r="F121" s="118"/>
      <c r="G121" s="118"/>
      <c r="H121" s="118"/>
      <c r="I121" s="160"/>
    </row>
    <row r="122" spans="1:9" ht="11.25">
      <c r="A122" s="3"/>
      <c r="B122" s="119"/>
      <c r="C122" s="3">
        <v>5021</v>
      </c>
      <c r="D122" s="3" t="s">
        <v>18</v>
      </c>
      <c r="E122" s="105">
        <v>0</v>
      </c>
      <c r="F122" s="105">
        <v>0</v>
      </c>
      <c r="G122" s="105">
        <v>5000</v>
      </c>
      <c r="H122" s="105">
        <v>0</v>
      </c>
      <c r="I122" s="32">
        <v>5000</v>
      </c>
    </row>
    <row r="123" spans="1:9" ht="11.25">
      <c r="A123" s="5"/>
      <c r="B123" s="120"/>
      <c r="C123" s="5">
        <v>5139</v>
      </c>
      <c r="D123" s="5" t="s">
        <v>104</v>
      </c>
      <c r="E123" s="105">
        <v>0</v>
      </c>
      <c r="F123" s="105">
        <v>0</v>
      </c>
      <c r="G123" s="105">
        <v>7000</v>
      </c>
      <c r="H123" s="105">
        <v>0</v>
      </c>
      <c r="I123" s="32">
        <v>7000</v>
      </c>
    </row>
    <row r="124" spans="1:9" ht="11.25">
      <c r="A124" s="5"/>
      <c r="B124" s="120"/>
      <c r="C124" s="5">
        <v>5151</v>
      </c>
      <c r="D124" s="5" t="s">
        <v>103</v>
      </c>
      <c r="E124" s="105">
        <v>5340</v>
      </c>
      <c r="F124" s="105">
        <v>10168</v>
      </c>
      <c r="G124" s="105">
        <v>8000</v>
      </c>
      <c r="H124" s="105">
        <v>5557</v>
      </c>
      <c r="I124" s="32">
        <v>8000</v>
      </c>
    </row>
    <row r="125" spans="1:9" ht="11.25">
      <c r="A125" s="3"/>
      <c r="B125" s="119"/>
      <c r="C125" s="3">
        <v>5169</v>
      </c>
      <c r="D125" s="3" t="s">
        <v>16</v>
      </c>
      <c r="E125" s="105">
        <v>0</v>
      </c>
      <c r="F125" s="105">
        <v>0</v>
      </c>
      <c r="G125" s="105">
        <v>5000</v>
      </c>
      <c r="H125" s="105">
        <v>0</v>
      </c>
      <c r="I125" s="32">
        <v>5000</v>
      </c>
    </row>
    <row r="126" spans="1:9" ht="12" thickBot="1">
      <c r="A126" s="121"/>
      <c r="B126" s="122"/>
      <c r="C126" s="121">
        <v>5171</v>
      </c>
      <c r="D126" s="121" t="s">
        <v>15</v>
      </c>
      <c r="E126" s="115">
        <v>184171</v>
      </c>
      <c r="F126" s="115">
        <v>5360</v>
      </c>
      <c r="G126" s="115">
        <v>80000</v>
      </c>
      <c r="H126" s="115">
        <v>1850</v>
      </c>
      <c r="I126" s="67">
        <v>150000</v>
      </c>
    </row>
    <row r="127" spans="1:9" ht="12.75" thickBot="1" thickTop="1">
      <c r="A127" s="6"/>
      <c r="B127" s="123"/>
      <c r="C127" s="124"/>
      <c r="D127" s="124"/>
      <c r="E127" s="109">
        <f>SUM(E122:E126)</f>
        <v>189511</v>
      </c>
      <c r="F127" s="109">
        <f>SUM(F122:F126)</f>
        <v>15528</v>
      </c>
      <c r="G127" s="109">
        <f>SUM(G122:G126)</f>
        <v>105000</v>
      </c>
      <c r="H127" s="109">
        <f>SUM(H122:H126)</f>
        <v>7407</v>
      </c>
      <c r="I127" s="141">
        <f>SUM(I122:I126)</f>
        <v>175000</v>
      </c>
    </row>
    <row r="128" spans="1:9" ht="23.25" thickTop="1">
      <c r="A128" s="255" t="s">
        <v>107</v>
      </c>
      <c r="B128" s="111">
        <v>2212</v>
      </c>
      <c r="C128" s="111"/>
      <c r="D128" s="111"/>
      <c r="E128" s="112"/>
      <c r="F128" s="113"/>
      <c r="G128" s="113"/>
      <c r="H128" s="113"/>
      <c r="I128" s="195"/>
    </row>
    <row r="129" spans="1:9" ht="11.25">
      <c r="A129" s="46"/>
      <c r="B129" s="46"/>
      <c r="C129" s="47">
        <v>5021</v>
      </c>
      <c r="D129" s="47" t="s">
        <v>18</v>
      </c>
      <c r="E129" s="125">
        <v>6396</v>
      </c>
      <c r="F129" s="126">
        <v>0</v>
      </c>
      <c r="G129" s="126">
        <v>20000</v>
      </c>
      <c r="H129" s="126">
        <v>0</v>
      </c>
      <c r="I129" s="136">
        <v>20000</v>
      </c>
    </row>
    <row r="130" spans="1:9" ht="11.25">
      <c r="A130" s="46"/>
      <c r="B130" s="46"/>
      <c r="C130" s="47">
        <v>5139</v>
      </c>
      <c r="D130" s="47" t="s">
        <v>105</v>
      </c>
      <c r="E130" s="125">
        <v>20085</v>
      </c>
      <c r="F130" s="126">
        <v>36538</v>
      </c>
      <c r="G130" s="126">
        <v>60000</v>
      </c>
      <c r="H130" s="126">
        <v>60245</v>
      </c>
      <c r="I130" s="136">
        <v>40000</v>
      </c>
    </row>
    <row r="131" spans="1:9" ht="11.25">
      <c r="A131" s="31"/>
      <c r="B131" s="34"/>
      <c r="C131" s="31">
        <v>5156</v>
      </c>
      <c r="D131" s="31" t="s">
        <v>106</v>
      </c>
      <c r="E131" s="105">
        <v>17286</v>
      </c>
      <c r="F131" s="106">
        <v>14587</v>
      </c>
      <c r="G131" s="106">
        <v>27000</v>
      </c>
      <c r="H131" s="106">
        <v>24321</v>
      </c>
      <c r="I131" s="33">
        <v>25000</v>
      </c>
    </row>
    <row r="132" spans="1:9" ht="11.25">
      <c r="A132" s="65"/>
      <c r="B132" s="66"/>
      <c r="C132" s="31">
        <v>5163</v>
      </c>
      <c r="D132" s="31" t="s">
        <v>35</v>
      </c>
      <c r="E132" s="115">
        <v>7842</v>
      </c>
      <c r="F132" s="116">
        <v>8200</v>
      </c>
      <c r="G132" s="116">
        <v>10000</v>
      </c>
      <c r="H132" s="116">
        <v>7842</v>
      </c>
      <c r="I132" s="68">
        <v>10000</v>
      </c>
    </row>
    <row r="133" spans="1:9" ht="11.25">
      <c r="A133" s="65"/>
      <c r="B133" s="66"/>
      <c r="C133" s="65">
        <v>5169</v>
      </c>
      <c r="D133" s="65" t="s">
        <v>16</v>
      </c>
      <c r="E133" s="115">
        <v>46651.5</v>
      </c>
      <c r="F133" s="116">
        <v>194384</v>
      </c>
      <c r="G133" s="116">
        <v>170000</v>
      </c>
      <c r="H133" s="116">
        <v>168263</v>
      </c>
      <c r="I133" s="68">
        <v>200000</v>
      </c>
    </row>
    <row r="134" spans="1:9" ht="11.25">
      <c r="A134" s="65"/>
      <c r="B134" s="66"/>
      <c r="C134" s="114">
        <v>5171</v>
      </c>
      <c r="D134" s="65" t="s">
        <v>15</v>
      </c>
      <c r="E134" s="115">
        <v>105512</v>
      </c>
      <c r="F134" s="116">
        <v>221987</v>
      </c>
      <c r="G134" s="116">
        <v>3094668</v>
      </c>
      <c r="H134" s="116">
        <v>105182</v>
      </c>
      <c r="I134" s="247">
        <v>3500000</v>
      </c>
    </row>
    <row r="135" spans="1:9" ht="11.25">
      <c r="A135" s="31"/>
      <c r="B135" s="34"/>
      <c r="C135" s="31">
        <v>6121</v>
      </c>
      <c r="D135" s="31" t="s">
        <v>31</v>
      </c>
      <c r="E135" s="32">
        <v>0</v>
      </c>
      <c r="F135" s="33">
        <v>2150744</v>
      </c>
      <c r="G135" s="33">
        <v>10000</v>
      </c>
      <c r="H135" s="33">
        <v>9680</v>
      </c>
      <c r="I135" s="33">
        <v>0</v>
      </c>
    </row>
    <row r="136" spans="1:9" ht="12" thickBot="1">
      <c r="A136" s="154"/>
      <c r="B136" s="155"/>
      <c r="C136" s="154">
        <v>6123</v>
      </c>
      <c r="D136" s="154" t="s">
        <v>210</v>
      </c>
      <c r="E136" s="149"/>
      <c r="F136" s="150"/>
      <c r="G136" s="150">
        <v>1125300</v>
      </c>
      <c r="H136" s="150">
        <v>1125300</v>
      </c>
      <c r="I136" s="241">
        <v>0</v>
      </c>
    </row>
    <row r="137" spans="1:9" ht="12.75" thickBot="1" thickTop="1">
      <c r="A137" s="107"/>
      <c r="B137" s="108"/>
      <c r="C137" s="107"/>
      <c r="D137" s="107"/>
      <c r="E137" s="109">
        <f>SUM(E129:E135)</f>
        <v>203772.5</v>
      </c>
      <c r="F137" s="110">
        <f>SUM(F129:F135)</f>
        <v>2626440</v>
      </c>
      <c r="G137" s="110">
        <f>SUM(G129:G136)</f>
        <v>4516968</v>
      </c>
      <c r="H137" s="110">
        <f>SUM(H129:H136)</f>
        <v>1500833</v>
      </c>
      <c r="I137" s="142">
        <f>SUM(I129:I136)</f>
        <v>3795000</v>
      </c>
    </row>
    <row r="138" spans="1:9" ht="12" thickTop="1">
      <c r="A138" s="111" t="s">
        <v>109</v>
      </c>
      <c r="B138" s="111">
        <v>2292</v>
      </c>
      <c r="C138" s="111"/>
      <c r="D138" s="111"/>
      <c r="E138" s="112"/>
      <c r="F138" s="113"/>
      <c r="G138" s="113"/>
      <c r="H138" s="113"/>
      <c r="I138" s="195"/>
    </row>
    <row r="139" spans="1:9" ht="12" thickBot="1">
      <c r="A139" s="65"/>
      <c r="B139" s="66"/>
      <c r="C139" s="65">
        <v>5193</v>
      </c>
      <c r="D139" s="65" t="s">
        <v>108</v>
      </c>
      <c r="E139" s="115">
        <v>182199.04</v>
      </c>
      <c r="F139" s="115">
        <v>210362.75</v>
      </c>
      <c r="G139" s="115">
        <v>230000</v>
      </c>
      <c r="H139" s="115">
        <v>91343.33</v>
      </c>
      <c r="I139" s="67">
        <v>320000</v>
      </c>
    </row>
    <row r="140" spans="1:9" ht="12.75" thickBot="1" thickTop="1">
      <c r="A140" s="107"/>
      <c r="B140" s="108"/>
      <c r="C140" s="107"/>
      <c r="D140" s="107"/>
      <c r="E140" s="109">
        <f>SUM(E139:E139)</f>
        <v>182199.04</v>
      </c>
      <c r="F140" s="110">
        <f>SUM(F139:F139)</f>
        <v>210362.75</v>
      </c>
      <c r="G140" s="110">
        <f>SUM(G139)</f>
        <v>230000</v>
      </c>
      <c r="H140" s="110">
        <f>SUM(H139)</f>
        <v>91343.33</v>
      </c>
      <c r="I140" s="142">
        <f>SUM(I139)</f>
        <v>320000</v>
      </c>
    </row>
    <row r="141" spans="1:9" ht="12" thickTop="1">
      <c r="A141" s="127" t="s">
        <v>76</v>
      </c>
      <c r="B141" s="128">
        <v>2310</v>
      </c>
      <c r="C141" s="128"/>
      <c r="D141" s="128"/>
      <c r="E141" s="129"/>
      <c r="F141" s="130"/>
      <c r="G141" s="130"/>
      <c r="H141" s="130"/>
      <c r="I141" s="248"/>
    </row>
    <row r="142" spans="1:9" s="58" customFormat="1" ht="11.25">
      <c r="A142" s="131"/>
      <c r="B142" s="132"/>
      <c r="C142" s="114">
        <v>5137</v>
      </c>
      <c r="D142" s="114" t="s">
        <v>181</v>
      </c>
      <c r="E142" s="115">
        <v>21048</v>
      </c>
      <c r="F142" s="116">
        <v>0</v>
      </c>
      <c r="G142" s="116">
        <v>4000</v>
      </c>
      <c r="H142" s="116">
        <v>0</v>
      </c>
      <c r="I142" s="68">
        <v>7000</v>
      </c>
    </row>
    <row r="143" spans="1:9" ht="11.25">
      <c r="A143" s="31"/>
      <c r="B143" s="34"/>
      <c r="C143" s="31">
        <v>5139</v>
      </c>
      <c r="D143" s="31" t="s">
        <v>105</v>
      </c>
      <c r="E143" s="32">
        <v>943</v>
      </c>
      <c r="F143" s="33">
        <v>27884</v>
      </c>
      <c r="G143" s="33">
        <v>10000</v>
      </c>
      <c r="H143" s="33">
        <v>8491</v>
      </c>
      <c r="I143" s="33">
        <v>5000</v>
      </c>
    </row>
    <row r="144" spans="1:9" ht="11.25">
      <c r="A144" s="133"/>
      <c r="B144" s="134"/>
      <c r="C144" s="133">
        <v>5151</v>
      </c>
      <c r="D144" s="133" t="s">
        <v>103</v>
      </c>
      <c r="E144" s="135">
        <v>0</v>
      </c>
      <c r="F144" s="136">
        <v>0</v>
      </c>
      <c r="G144" s="136">
        <v>4000</v>
      </c>
      <c r="H144" s="136">
        <v>0</v>
      </c>
      <c r="I144" s="136">
        <v>4000</v>
      </c>
    </row>
    <row r="145" spans="1:9" ht="11.25">
      <c r="A145" s="133"/>
      <c r="B145" s="134"/>
      <c r="C145" s="133">
        <v>5169</v>
      </c>
      <c r="D145" s="133" t="s">
        <v>16</v>
      </c>
      <c r="E145" s="135">
        <v>22022</v>
      </c>
      <c r="F145" s="136">
        <v>0</v>
      </c>
      <c r="G145" s="136">
        <v>20000</v>
      </c>
      <c r="H145" s="136">
        <v>0</v>
      </c>
      <c r="I145" s="136">
        <v>20000</v>
      </c>
    </row>
    <row r="146" spans="1:9" ht="11.25">
      <c r="A146" s="133"/>
      <c r="B146" s="134"/>
      <c r="C146" s="133">
        <v>5171</v>
      </c>
      <c r="D146" s="133" t="s">
        <v>15</v>
      </c>
      <c r="E146" s="135">
        <v>4717</v>
      </c>
      <c r="F146" s="136">
        <v>0</v>
      </c>
      <c r="G146" s="136">
        <v>48000</v>
      </c>
      <c r="H146" s="136">
        <v>24218</v>
      </c>
      <c r="I146" s="136">
        <v>50000</v>
      </c>
    </row>
    <row r="147" spans="1:9" ht="12" thickBot="1">
      <c r="A147" s="137"/>
      <c r="B147" s="138"/>
      <c r="C147" s="137">
        <v>6121</v>
      </c>
      <c r="D147" s="137" t="s">
        <v>34</v>
      </c>
      <c r="E147" s="139">
        <v>0</v>
      </c>
      <c r="F147" s="140">
        <v>0</v>
      </c>
      <c r="G147" s="140">
        <v>150000</v>
      </c>
      <c r="H147" s="140">
        <v>0</v>
      </c>
      <c r="I147" s="140">
        <v>150000</v>
      </c>
    </row>
    <row r="148" spans="1:9" ht="12.75" thickBot="1" thickTop="1">
      <c r="A148" s="107"/>
      <c r="B148" s="108"/>
      <c r="C148" s="107"/>
      <c r="D148" s="107"/>
      <c r="E148" s="141">
        <f>SUM(E142:E147)</f>
        <v>48730</v>
      </c>
      <c r="F148" s="142">
        <f>SUM(F142:F147)</f>
        <v>27884</v>
      </c>
      <c r="G148" s="142">
        <f>SUM(G142:G147)</f>
        <v>236000</v>
      </c>
      <c r="H148" s="142">
        <f>SUM(H142:H147)</f>
        <v>32709</v>
      </c>
      <c r="I148" s="142">
        <f>SUM(I142:I147)</f>
        <v>236000</v>
      </c>
    </row>
    <row r="149" spans="1:9" ht="45.75" thickTop="1">
      <c r="A149" s="255" t="s">
        <v>110</v>
      </c>
      <c r="B149" s="111">
        <v>2321</v>
      </c>
      <c r="C149" s="111"/>
      <c r="D149" s="111"/>
      <c r="E149" s="112"/>
      <c r="F149" s="113"/>
      <c r="G149" s="113"/>
      <c r="H149" s="113"/>
      <c r="I149" s="195"/>
    </row>
    <row r="150" spans="1:9" ht="11.25">
      <c r="A150" s="31"/>
      <c r="B150" s="34"/>
      <c r="C150" s="31">
        <v>5021</v>
      </c>
      <c r="D150" s="31" t="s">
        <v>18</v>
      </c>
      <c r="E150" s="105">
        <v>1500</v>
      </c>
      <c r="F150" s="106">
        <v>1000</v>
      </c>
      <c r="G150" s="106">
        <v>5000</v>
      </c>
      <c r="H150" s="106">
        <v>0</v>
      </c>
      <c r="I150" s="33">
        <v>5000</v>
      </c>
    </row>
    <row r="151" spans="1:9" ht="11.25">
      <c r="A151" s="31"/>
      <c r="B151" s="34"/>
      <c r="C151" s="31">
        <v>5137</v>
      </c>
      <c r="D151" s="31" t="s">
        <v>111</v>
      </c>
      <c r="E151" s="105">
        <v>0</v>
      </c>
      <c r="F151" s="106">
        <v>1799</v>
      </c>
      <c r="G151" s="106">
        <v>20000</v>
      </c>
      <c r="H151" s="106">
        <v>18805</v>
      </c>
      <c r="I151" s="33">
        <v>0</v>
      </c>
    </row>
    <row r="152" spans="1:9" ht="11.25">
      <c r="A152" s="31"/>
      <c r="B152" s="34"/>
      <c r="C152" s="31">
        <v>5139</v>
      </c>
      <c r="D152" s="31" t="s">
        <v>105</v>
      </c>
      <c r="E152" s="105">
        <v>7060</v>
      </c>
      <c r="F152" s="106">
        <v>428</v>
      </c>
      <c r="G152" s="106">
        <v>0</v>
      </c>
      <c r="H152" s="106">
        <v>0</v>
      </c>
      <c r="I152" s="33">
        <v>0</v>
      </c>
    </row>
    <row r="153" spans="1:9" ht="11.25">
      <c r="A153" s="31"/>
      <c r="B153" s="34"/>
      <c r="C153" s="31">
        <v>5151</v>
      </c>
      <c r="D153" s="31" t="s">
        <v>103</v>
      </c>
      <c r="E153" s="105">
        <v>0</v>
      </c>
      <c r="F153" s="106">
        <v>0</v>
      </c>
      <c r="G153" s="106">
        <v>2000</v>
      </c>
      <c r="H153" s="106">
        <v>0</v>
      </c>
      <c r="I153" s="33">
        <v>2000</v>
      </c>
    </row>
    <row r="154" spans="1:9" ht="11.25">
      <c r="A154" s="31"/>
      <c r="B154" s="34"/>
      <c r="C154" s="31">
        <v>5154</v>
      </c>
      <c r="D154" s="31" t="s">
        <v>17</v>
      </c>
      <c r="E154" s="105">
        <v>512062</v>
      </c>
      <c r="F154" s="106">
        <v>396588</v>
      </c>
      <c r="G154" s="106">
        <v>450000</v>
      </c>
      <c r="H154" s="106">
        <v>208245</v>
      </c>
      <c r="I154" s="33">
        <v>300000</v>
      </c>
    </row>
    <row r="155" spans="1:9" ht="11.25">
      <c r="A155" s="65"/>
      <c r="B155" s="66"/>
      <c r="C155" s="143">
        <v>5169</v>
      </c>
      <c r="D155" s="143" t="s">
        <v>16</v>
      </c>
      <c r="E155" s="115">
        <v>206594</v>
      </c>
      <c r="F155" s="116">
        <v>357715</v>
      </c>
      <c r="G155" s="116">
        <v>180000</v>
      </c>
      <c r="H155" s="116">
        <v>61454.9</v>
      </c>
      <c r="I155" s="68">
        <v>150000</v>
      </c>
    </row>
    <row r="156" spans="1:9" ht="11.25">
      <c r="A156" s="65"/>
      <c r="B156" s="66"/>
      <c r="C156" s="143">
        <v>5171</v>
      </c>
      <c r="D156" s="143" t="s">
        <v>15</v>
      </c>
      <c r="E156" s="115">
        <v>403433.14</v>
      </c>
      <c r="F156" s="116">
        <v>574546.6</v>
      </c>
      <c r="G156" s="116">
        <v>670000</v>
      </c>
      <c r="H156" s="116">
        <v>400272</v>
      </c>
      <c r="I156" s="247">
        <v>1200000</v>
      </c>
    </row>
    <row r="157" spans="1:9" ht="11.25">
      <c r="A157" s="65"/>
      <c r="B157" s="66"/>
      <c r="C157" s="143">
        <v>6121</v>
      </c>
      <c r="D157" s="143" t="s">
        <v>34</v>
      </c>
      <c r="E157" s="67">
        <v>0</v>
      </c>
      <c r="F157" s="68">
        <v>317638</v>
      </c>
      <c r="G157" s="68">
        <v>400000</v>
      </c>
      <c r="H157" s="68">
        <v>45980</v>
      </c>
      <c r="I157" s="68">
        <v>400000</v>
      </c>
    </row>
    <row r="158" spans="1:9" ht="12" thickBot="1">
      <c r="A158" s="137"/>
      <c r="B158" s="138"/>
      <c r="C158" s="144">
        <v>6122</v>
      </c>
      <c r="D158" s="144" t="s">
        <v>171</v>
      </c>
      <c r="E158" s="156"/>
      <c r="F158" s="157"/>
      <c r="G158" s="157">
        <v>430000</v>
      </c>
      <c r="H158" s="157">
        <v>429596.1</v>
      </c>
      <c r="I158" s="140">
        <v>0</v>
      </c>
    </row>
    <row r="159" spans="1:9" ht="12.75" thickBot="1" thickTop="1">
      <c r="A159" s="107"/>
      <c r="B159" s="108"/>
      <c r="C159" s="107"/>
      <c r="D159" s="145"/>
      <c r="E159" s="109">
        <f>SUM(E150:E157)</f>
        <v>1130649.1400000001</v>
      </c>
      <c r="F159" s="110">
        <f>SUM(F150:F157)</f>
        <v>1649714.6</v>
      </c>
      <c r="G159" s="110">
        <f>SUM(G150:G158)</f>
        <v>2157000</v>
      </c>
      <c r="H159" s="110">
        <f>SUM(H150:H158)</f>
        <v>1164353</v>
      </c>
      <c r="I159" s="142">
        <f>SUM(I150:I158)</f>
        <v>2057000</v>
      </c>
    </row>
    <row r="160" spans="1:9" ht="12" thickTop="1">
      <c r="A160" s="111" t="s">
        <v>26</v>
      </c>
      <c r="B160" s="111">
        <v>3111</v>
      </c>
      <c r="C160" s="111"/>
      <c r="D160" s="111"/>
      <c r="E160" s="112"/>
      <c r="F160" s="113"/>
      <c r="G160" s="113"/>
      <c r="H160" s="113"/>
      <c r="I160" s="195"/>
    </row>
    <row r="161" spans="1:9" s="58" customFormat="1" ht="11.25">
      <c r="A161" s="46"/>
      <c r="B161" s="46"/>
      <c r="C161" s="46">
        <v>5169</v>
      </c>
      <c r="D161" s="46" t="s">
        <v>16</v>
      </c>
      <c r="E161" s="125">
        <v>0</v>
      </c>
      <c r="F161" s="126">
        <v>0</v>
      </c>
      <c r="G161" s="116">
        <v>5000</v>
      </c>
      <c r="H161" s="126">
        <v>4084</v>
      </c>
      <c r="I161" s="136">
        <v>0</v>
      </c>
    </row>
    <row r="162" spans="1:9" ht="11.25">
      <c r="A162" s="31"/>
      <c r="B162" s="34"/>
      <c r="C162" s="31">
        <v>5171</v>
      </c>
      <c r="D162" s="31" t="s">
        <v>15</v>
      </c>
      <c r="E162" s="105">
        <v>17388</v>
      </c>
      <c r="F162" s="106">
        <v>3480</v>
      </c>
      <c r="G162" s="116">
        <v>55000</v>
      </c>
      <c r="H162" s="106">
        <v>2635</v>
      </c>
      <c r="I162" s="33">
        <v>100000</v>
      </c>
    </row>
    <row r="163" spans="1:9" ht="11.25">
      <c r="A163" s="31"/>
      <c r="B163" s="34"/>
      <c r="C163" s="31">
        <v>5331</v>
      </c>
      <c r="D163" s="31" t="s">
        <v>112</v>
      </c>
      <c r="E163" s="105">
        <v>760000</v>
      </c>
      <c r="F163" s="106">
        <v>840000</v>
      </c>
      <c r="G163" s="106">
        <v>840000</v>
      </c>
      <c r="H163" s="106">
        <v>630000</v>
      </c>
      <c r="I163" s="33">
        <v>840000</v>
      </c>
    </row>
    <row r="164" spans="1:9" ht="12" thickBot="1">
      <c r="A164" s="154"/>
      <c r="B164" s="155"/>
      <c r="C164" s="154">
        <v>5336</v>
      </c>
      <c r="D164" s="154" t="s">
        <v>211</v>
      </c>
      <c r="E164" s="149"/>
      <c r="F164" s="150">
        <v>0</v>
      </c>
      <c r="G164" s="150">
        <v>194680</v>
      </c>
      <c r="H164" s="150">
        <v>0</v>
      </c>
      <c r="I164" s="241">
        <v>0</v>
      </c>
    </row>
    <row r="165" spans="1:9" ht="12.75" thickBot="1" thickTop="1">
      <c r="A165" s="107"/>
      <c r="B165" s="108"/>
      <c r="C165" s="107"/>
      <c r="D165" s="107"/>
      <c r="E165" s="109">
        <f>SUM(E162:E163)</f>
        <v>777388</v>
      </c>
      <c r="F165" s="110">
        <f>SUM(F162:F163)</f>
        <v>843480</v>
      </c>
      <c r="G165" s="110">
        <f>SUM(G161:G164)</f>
        <v>1094680</v>
      </c>
      <c r="H165" s="110">
        <f>SUM(H161:H164)</f>
        <v>636719</v>
      </c>
      <c r="I165" s="142">
        <f>SUM(I162:I163)</f>
        <v>940000</v>
      </c>
    </row>
    <row r="166" spans="1:9" ht="12" thickTop="1">
      <c r="A166" s="111" t="s">
        <v>27</v>
      </c>
      <c r="B166" s="111">
        <v>3113</v>
      </c>
      <c r="C166" s="146"/>
      <c r="D166" s="146"/>
      <c r="E166" s="112"/>
      <c r="F166" s="113"/>
      <c r="G166" s="113"/>
      <c r="H166" s="113"/>
      <c r="I166" s="195"/>
    </row>
    <row r="167" spans="1:9" ht="11.25">
      <c r="A167" s="47"/>
      <c r="B167" s="46"/>
      <c r="C167" s="47">
        <v>5321</v>
      </c>
      <c r="D167" s="47" t="s">
        <v>113</v>
      </c>
      <c r="E167" s="125">
        <v>5000</v>
      </c>
      <c r="F167" s="126">
        <v>7642</v>
      </c>
      <c r="G167" s="116">
        <v>124000</v>
      </c>
      <c r="H167" s="126">
        <v>5854</v>
      </c>
      <c r="I167" s="136">
        <v>40000</v>
      </c>
    </row>
    <row r="168" spans="1:9" ht="12" thickBot="1">
      <c r="A168" s="147"/>
      <c r="B168" s="148"/>
      <c r="C168" s="147">
        <v>6341</v>
      </c>
      <c r="D168" s="147" t="s">
        <v>190</v>
      </c>
      <c r="E168" s="149"/>
      <c r="F168" s="150">
        <v>133080</v>
      </c>
      <c r="G168" s="116">
        <v>106000</v>
      </c>
      <c r="H168" s="150">
        <v>106000</v>
      </c>
      <c r="I168" s="249">
        <v>110000</v>
      </c>
    </row>
    <row r="169" spans="1:9" ht="12.75" thickBot="1" thickTop="1">
      <c r="A169" s="151"/>
      <c r="B169" s="152"/>
      <c r="C169" s="151"/>
      <c r="D169" s="151"/>
      <c r="E169" s="109">
        <f>SUM(E167:E168)</f>
        <v>5000</v>
      </c>
      <c r="F169" s="110">
        <f>SUM(F167:F168)</f>
        <v>140722</v>
      </c>
      <c r="G169" s="110">
        <f>SUM(G167:G168)</f>
        <v>230000</v>
      </c>
      <c r="H169" s="110">
        <f>SUM(H167:H168)</f>
        <v>111854</v>
      </c>
      <c r="I169" s="142">
        <f>SUM(I167:I168)</f>
        <v>150000</v>
      </c>
    </row>
    <row r="170" spans="1:9" ht="45.75" thickTop="1">
      <c r="A170" s="255" t="s">
        <v>213</v>
      </c>
      <c r="B170" s="111">
        <v>3114</v>
      </c>
      <c r="C170" s="146"/>
      <c r="D170" s="146"/>
      <c r="E170" s="112"/>
      <c r="F170" s="113"/>
      <c r="G170" s="113"/>
      <c r="H170" s="113"/>
      <c r="I170" s="195"/>
    </row>
    <row r="171" spans="1:9" ht="12" thickBot="1">
      <c r="A171" s="147"/>
      <c r="B171" s="148"/>
      <c r="C171" s="147">
        <v>5339</v>
      </c>
      <c r="D171" s="147" t="s">
        <v>114</v>
      </c>
      <c r="E171" s="149">
        <v>5000</v>
      </c>
      <c r="F171" s="150">
        <v>0</v>
      </c>
      <c r="G171" s="150">
        <v>5000</v>
      </c>
      <c r="H171" s="150">
        <v>5000</v>
      </c>
      <c r="I171" s="241">
        <v>5000</v>
      </c>
    </row>
    <row r="172" spans="1:9" ht="12.75" thickBot="1" thickTop="1">
      <c r="A172" s="151"/>
      <c r="B172" s="152"/>
      <c r="C172" s="151"/>
      <c r="D172" s="151"/>
      <c r="E172" s="109">
        <f>SUM(E171)</f>
        <v>5000</v>
      </c>
      <c r="F172" s="110">
        <f>SUM(F171)</f>
        <v>0</v>
      </c>
      <c r="G172" s="110">
        <f>SUM(G171)</f>
        <v>5000</v>
      </c>
      <c r="H172" s="110">
        <f>SUM(H171)</f>
        <v>5000</v>
      </c>
      <c r="I172" s="142">
        <f>SUM(I171)</f>
        <v>5000</v>
      </c>
    </row>
    <row r="173" spans="1:9" ht="12" thickTop="1">
      <c r="A173" s="111" t="s">
        <v>115</v>
      </c>
      <c r="B173" s="111">
        <v>3313</v>
      </c>
      <c r="C173" s="111"/>
      <c r="D173" s="111"/>
      <c r="E173" s="117"/>
      <c r="F173" s="118"/>
      <c r="G173" s="118"/>
      <c r="H173" s="118"/>
      <c r="I173" s="160"/>
    </row>
    <row r="174" spans="1:9" ht="11.25">
      <c r="A174" s="47"/>
      <c r="B174" s="46"/>
      <c r="C174" s="47">
        <v>5021</v>
      </c>
      <c r="D174" s="47" t="s">
        <v>18</v>
      </c>
      <c r="E174" s="125">
        <v>9120</v>
      </c>
      <c r="F174" s="126">
        <v>13410</v>
      </c>
      <c r="G174" s="116">
        <v>48000</v>
      </c>
      <c r="H174" s="153">
        <v>18606</v>
      </c>
      <c r="I174" s="136">
        <v>30000</v>
      </c>
    </row>
    <row r="175" spans="1:9" ht="11.25">
      <c r="A175" s="47"/>
      <c r="B175" s="46"/>
      <c r="C175" s="47">
        <v>5139</v>
      </c>
      <c r="D175" s="47" t="s">
        <v>105</v>
      </c>
      <c r="E175" s="125">
        <v>0</v>
      </c>
      <c r="F175" s="126">
        <v>688</v>
      </c>
      <c r="G175" s="116">
        <v>3000</v>
      </c>
      <c r="H175" s="126">
        <v>1933</v>
      </c>
      <c r="I175" s="136">
        <v>2000</v>
      </c>
    </row>
    <row r="176" spans="1:9" ht="11.25">
      <c r="A176" s="47"/>
      <c r="B176" s="46"/>
      <c r="C176" s="47">
        <v>5151</v>
      </c>
      <c r="D176" s="47" t="s">
        <v>103</v>
      </c>
      <c r="E176" s="125">
        <v>0</v>
      </c>
      <c r="F176" s="126">
        <v>1422</v>
      </c>
      <c r="G176" s="33">
        <v>2000</v>
      </c>
      <c r="H176" s="126">
        <v>0</v>
      </c>
      <c r="I176" s="136">
        <v>2000</v>
      </c>
    </row>
    <row r="177" spans="1:9" ht="11.25">
      <c r="A177" s="47"/>
      <c r="B177" s="46"/>
      <c r="C177" s="47">
        <v>5154</v>
      </c>
      <c r="D177" s="47" t="s">
        <v>17</v>
      </c>
      <c r="E177" s="125">
        <v>5745</v>
      </c>
      <c r="F177" s="126">
        <v>6637</v>
      </c>
      <c r="G177" s="126">
        <v>7000</v>
      </c>
      <c r="H177" s="126">
        <v>6072</v>
      </c>
      <c r="I177" s="136">
        <v>8000</v>
      </c>
    </row>
    <row r="178" spans="1:9" ht="11.25">
      <c r="A178" s="47"/>
      <c r="B178" s="46"/>
      <c r="C178" s="47">
        <v>5155</v>
      </c>
      <c r="D178" s="47" t="s">
        <v>116</v>
      </c>
      <c r="E178" s="125">
        <v>0</v>
      </c>
      <c r="F178" s="126">
        <v>0</v>
      </c>
      <c r="G178" s="126">
        <v>12000</v>
      </c>
      <c r="H178" s="126">
        <v>985</v>
      </c>
      <c r="I178" s="136">
        <v>12000</v>
      </c>
    </row>
    <row r="179" spans="1:9" ht="11.25">
      <c r="A179" s="47"/>
      <c r="B179" s="46"/>
      <c r="C179" s="47">
        <v>5161</v>
      </c>
      <c r="D179" s="47" t="s">
        <v>117</v>
      </c>
      <c r="E179" s="125">
        <v>0</v>
      </c>
      <c r="F179" s="126">
        <v>0</v>
      </c>
      <c r="G179" s="126">
        <v>5000</v>
      </c>
      <c r="H179" s="126">
        <v>0</v>
      </c>
      <c r="I179" s="136">
        <v>0</v>
      </c>
    </row>
    <row r="180" spans="1:9" ht="11.25">
      <c r="A180" s="47"/>
      <c r="B180" s="46"/>
      <c r="C180" s="47">
        <v>5163</v>
      </c>
      <c r="D180" s="47" t="s">
        <v>35</v>
      </c>
      <c r="E180" s="125">
        <v>0</v>
      </c>
      <c r="F180" s="126"/>
      <c r="G180" s="116">
        <v>1000</v>
      </c>
      <c r="H180" s="126">
        <v>405</v>
      </c>
      <c r="I180" s="136">
        <v>1000</v>
      </c>
    </row>
    <row r="181" spans="1:9" ht="11.25">
      <c r="A181" s="47"/>
      <c r="B181" s="46"/>
      <c r="C181" s="47">
        <v>5169</v>
      </c>
      <c r="D181" s="47" t="s">
        <v>16</v>
      </c>
      <c r="E181" s="125">
        <v>0</v>
      </c>
      <c r="F181" s="126">
        <v>0</v>
      </c>
      <c r="G181" s="33">
        <v>14000</v>
      </c>
      <c r="H181" s="126">
        <v>0</v>
      </c>
      <c r="I181" s="136">
        <v>2000</v>
      </c>
    </row>
    <row r="182" spans="1:9" ht="11.25">
      <c r="A182" s="47"/>
      <c r="B182" s="46"/>
      <c r="C182" s="47">
        <v>5171</v>
      </c>
      <c r="D182" s="47" t="s">
        <v>15</v>
      </c>
      <c r="E182" s="125">
        <v>0</v>
      </c>
      <c r="F182" s="126">
        <v>6550</v>
      </c>
      <c r="G182" s="126">
        <v>15000</v>
      </c>
      <c r="H182" s="126">
        <v>0</v>
      </c>
      <c r="I182" s="136">
        <v>200000</v>
      </c>
    </row>
    <row r="183" spans="1:9" ht="12" thickBot="1">
      <c r="A183" s="47"/>
      <c r="B183" s="46"/>
      <c r="C183" s="47">
        <v>5173</v>
      </c>
      <c r="D183" s="47" t="s">
        <v>2</v>
      </c>
      <c r="E183" s="125">
        <v>0</v>
      </c>
      <c r="F183" s="126">
        <v>0</v>
      </c>
      <c r="G183" s="126">
        <v>1000</v>
      </c>
      <c r="H183" s="126">
        <v>0</v>
      </c>
      <c r="I183" s="136">
        <v>0</v>
      </c>
    </row>
    <row r="184" spans="1:9" ht="12.75" thickBot="1" thickTop="1">
      <c r="A184" s="107"/>
      <c r="B184" s="108"/>
      <c r="C184" s="107"/>
      <c r="D184" s="107"/>
      <c r="E184" s="109">
        <f>SUM(E174:E183)</f>
        <v>14865</v>
      </c>
      <c r="F184" s="110">
        <f>SUM(F174:F183)</f>
        <v>28707</v>
      </c>
      <c r="G184" s="110">
        <f>SUM(G174:G183)</f>
        <v>108000</v>
      </c>
      <c r="H184" s="110">
        <f>SUM(H174:H183)</f>
        <v>28001</v>
      </c>
      <c r="I184" s="142">
        <f>SUM(I174:I183)</f>
        <v>257000</v>
      </c>
    </row>
    <row r="185" spans="1:9" ht="45.75" thickTop="1">
      <c r="A185" s="255" t="s">
        <v>118</v>
      </c>
      <c r="B185" s="111">
        <v>3322</v>
      </c>
      <c r="C185" s="111"/>
      <c r="D185" s="111"/>
      <c r="E185" s="112"/>
      <c r="F185" s="113"/>
      <c r="G185" s="113"/>
      <c r="H185" s="113"/>
      <c r="I185" s="195"/>
    </row>
    <row r="186" spans="1:9" s="58" customFormat="1" ht="11.25">
      <c r="A186" s="46"/>
      <c r="B186" s="46"/>
      <c r="C186" s="46">
        <v>5169</v>
      </c>
      <c r="D186" s="46" t="s">
        <v>121</v>
      </c>
      <c r="E186" s="125">
        <v>0</v>
      </c>
      <c r="F186" s="126">
        <v>0</v>
      </c>
      <c r="G186" s="126">
        <v>10000</v>
      </c>
      <c r="H186" s="126">
        <v>9680</v>
      </c>
      <c r="I186" s="136">
        <v>0</v>
      </c>
    </row>
    <row r="187" spans="1:9" ht="11.25">
      <c r="A187" s="31"/>
      <c r="B187" s="34"/>
      <c r="C187" s="31">
        <v>5229</v>
      </c>
      <c r="D187" s="31" t="s">
        <v>119</v>
      </c>
      <c r="E187" s="105">
        <v>0</v>
      </c>
      <c r="F187" s="106">
        <v>0</v>
      </c>
      <c r="G187" s="106">
        <v>190000</v>
      </c>
      <c r="H187" s="106">
        <v>0</v>
      </c>
      <c r="I187" s="33">
        <v>200000</v>
      </c>
    </row>
    <row r="188" spans="1:9" ht="12" thickBot="1">
      <c r="A188" s="154"/>
      <c r="B188" s="155"/>
      <c r="C188" s="154">
        <v>6121</v>
      </c>
      <c r="D188" s="154" t="s">
        <v>34</v>
      </c>
      <c r="E188" s="149">
        <v>0</v>
      </c>
      <c r="F188" s="150">
        <v>0</v>
      </c>
      <c r="G188" s="150">
        <v>140000</v>
      </c>
      <c r="H188" s="150">
        <v>23000</v>
      </c>
      <c r="I188" s="241">
        <v>0</v>
      </c>
    </row>
    <row r="189" spans="1:9" ht="12.75" thickBot="1" thickTop="1">
      <c r="A189" s="107"/>
      <c r="B189" s="108"/>
      <c r="C189" s="107"/>
      <c r="D189" s="107"/>
      <c r="E189" s="109">
        <f>SUM(E187:E187)</f>
        <v>0</v>
      </c>
      <c r="F189" s="110">
        <f>SUM(F187:F187)</f>
        <v>0</v>
      </c>
      <c r="G189" s="110">
        <f>SUM(G186:G188)</f>
        <v>340000</v>
      </c>
      <c r="H189" s="110">
        <f>SUM(H186:H188)</f>
        <v>32680</v>
      </c>
      <c r="I189" s="142">
        <f>SUM(I187)</f>
        <v>200000</v>
      </c>
    </row>
    <row r="190" spans="1:9" ht="34.5" thickTop="1">
      <c r="A190" s="255" t="s">
        <v>120</v>
      </c>
      <c r="B190" s="111">
        <v>3399</v>
      </c>
      <c r="C190" s="111"/>
      <c r="D190" s="111"/>
      <c r="E190" s="112"/>
      <c r="F190" s="113"/>
      <c r="G190" s="113"/>
      <c r="H190" s="113"/>
      <c r="I190" s="195"/>
    </row>
    <row r="191" spans="1:9" ht="11.25">
      <c r="A191" s="31"/>
      <c r="B191" s="34"/>
      <c r="C191" s="31">
        <v>5139</v>
      </c>
      <c r="D191" s="31" t="s">
        <v>105</v>
      </c>
      <c r="E191" s="105">
        <v>3332</v>
      </c>
      <c r="F191" s="106">
        <v>1686</v>
      </c>
      <c r="G191" s="106">
        <v>1000</v>
      </c>
      <c r="H191" s="106">
        <v>0</v>
      </c>
      <c r="I191" s="33">
        <v>1000</v>
      </c>
    </row>
    <row r="192" spans="1:9" ht="11.25">
      <c r="A192" s="31"/>
      <c r="B192" s="34"/>
      <c r="C192" s="31">
        <v>5169</v>
      </c>
      <c r="D192" s="31" t="s">
        <v>121</v>
      </c>
      <c r="E192" s="105">
        <v>1641</v>
      </c>
      <c r="F192" s="106">
        <v>36600</v>
      </c>
      <c r="G192" s="106">
        <v>5000</v>
      </c>
      <c r="H192" s="106">
        <v>2750</v>
      </c>
      <c r="I192" s="33">
        <v>5000</v>
      </c>
    </row>
    <row r="193" spans="1:9" ht="11.25">
      <c r="A193" s="31"/>
      <c r="B193" s="34"/>
      <c r="C193" s="31">
        <v>5175</v>
      </c>
      <c r="D193" s="31" t="s">
        <v>122</v>
      </c>
      <c r="E193" s="105">
        <v>0</v>
      </c>
      <c r="F193" s="106">
        <v>1735</v>
      </c>
      <c r="G193" s="106">
        <v>1000</v>
      </c>
      <c r="H193" s="106">
        <v>882</v>
      </c>
      <c r="I193" s="33">
        <v>1000</v>
      </c>
    </row>
    <row r="194" spans="1:9" ht="11.25">
      <c r="A194" s="31"/>
      <c r="B194" s="34"/>
      <c r="C194" s="31">
        <v>5194</v>
      </c>
      <c r="D194" s="31" t="s">
        <v>1</v>
      </c>
      <c r="E194" s="105">
        <v>1365</v>
      </c>
      <c r="F194" s="106">
        <v>1490</v>
      </c>
      <c r="G194" s="106">
        <v>7000</v>
      </c>
      <c r="H194" s="106">
        <v>6564</v>
      </c>
      <c r="I194" s="33">
        <v>4000</v>
      </c>
    </row>
    <row r="195" spans="1:9" ht="12" thickBot="1">
      <c r="A195" s="31"/>
      <c r="B195" s="34"/>
      <c r="C195" s="31">
        <v>5462</v>
      </c>
      <c r="D195" s="31" t="s">
        <v>123</v>
      </c>
      <c r="E195" s="105">
        <v>32500</v>
      </c>
      <c r="F195" s="106">
        <v>17500</v>
      </c>
      <c r="G195" s="106">
        <v>52000</v>
      </c>
      <c r="H195" s="106">
        <v>10000</v>
      </c>
      <c r="I195" s="33">
        <v>55000</v>
      </c>
    </row>
    <row r="196" spans="1:9" ht="12.75" thickBot="1" thickTop="1">
      <c r="A196" s="107"/>
      <c r="B196" s="108"/>
      <c r="C196" s="107"/>
      <c r="D196" s="107"/>
      <c r="E196" s="141">
        <f>SUM(E191:E195)</f>
        <v>38838</v>
      </c>
      <c r="F196" s="142">
        <f>SUM(F191:F195)</f>
        <v>59011</v>
      </c>
      <c r="G196" s="142">
        <f>SUM(G191:G195)</f>
        <v>66000</v>
      </c>
      <c r="H196" s="142">
        <f>SUM(H191:H195)</f>
        <v>20196</v>
      </c>
      <c r="I196" s="142">
        <f>SUM(I191:I195)</f>
        <v>66000</v>
      </c>
    </row>
    <row r="197" spans="1:9" ht="23.25" thickTop="1">
      <c r="A197" s="255" t="s">
        <v>124</v>
      </c>
      <c r="B197" s="111">
        <v>3419</v>
      </c>
      <c r="C197" s="111"/>
      <c r="D197" s="111"/>
      <c r="E197" s="112"/>
      <c r="F197" s="113"/>
      <c r="G197" s="113"/>
      <c r="H197" s="113"/>
      <c r="I197" s="195"/>
    </row>
    <row r="198" spans="1:9" ht="11.25">
      <c r="A198" s="31"/>
      <c r="B198" s="34"/>
      <c r="C198" s="31">
        <v>5137</v>
      </c>
      <c r="D198" s="31" t="s">
        <v>50</v>
      </c>
      <c r="E198" s="105">
        <v>0</v>
      </c>
      <c r="F198" s="106">
        <v>7418</v>
      </c>
      <c r="G198" s="106">
        <v>14000</v>
      </c>
      <c r="H198" s="106">
        <v>13915</v>
      </c>
      <c r="I198" s="33">
        <v>5000</v>
      </c>
    </row>
    <row r="199" spans="1:9" ht="11.25">
      <c r="A199" s="31"/>
      <c r="B199" s="34"/>
      <c r="C199" s="31">
        <v>5139</v>
      </c>
      <c r="D199" s="31" t="s">
        <v>105</v>
      </c>
      <c r="E199" s="105">
        <v>93073</v>
      </c>
      <c r="F199" s="106">
        <v>87248</v>
      </c>
      <c r="G199" s="106">
        <v>114000</v>
      </c>
      <c r="H199" s="106">
        <v>9325</v>
      </c>
      <c r="I199" s="33">
        <v>130000</v>
      </c>
    </row>
    <row r="200" spans="1:9" ht="11.25">
      <c r="A200" s="31"/>
      <c r="B200" s="34"/>
      <c r="C200" s="31">
        <v>5151</v>
      </c>
      <c r="D200" s="31" t="s">
        <v>103</v>
      </c>
      <c r="E200" s="105">
        <v>2326</v>
      </c>
      <c r="F200" s="106">
        <v>4007</v>
      </c>
      <c r="G200" s="106">
        <v>3000</v>
      </c>
      <c r="H200" s="106">
        <v>689</v>
      </c>
      <c r="I200" s="238">
        <v>3000</v>
      </c>
    </row>
    <row r="201" spans="1:9" ht="11.25">
      <c r="A201" s="31"/>
      <c r="B201" s="34"/>
      <c r="C201" s="31">
        <v>5154</v>
      </c>
      <c r="D201" s="31" t="s">
        <v>17</v>
      </c>
      <c r="E201" s="105">
        <v>26604</v>
      </c>
      <c r="F201" s="106">
        <v>26638</v>
      </c>
      <c r="G201" s="106">
        <v>22000</v>
      </c>
      <c r="H201" s="106">
        <v>20000</v>
      </c>
      <c r="I201" s="33">
        <v>22000</v>
      </c>
    </row>
    <row r="202" spans="1:9" ht="11.25">
      <c r="A202" s="31"/>
      <c r="B202" s="34"/>
      <c r="C202" s="31">
        <v>5169</v>
      </c>
      <c r="D202" s="31" t="s">
        <v>16</v>
      </c>
      <c r="E202" s="105">
        <v>14970</v>
      </c>
      <c r="F202" s="106">
        <v>35231</v>
      </c>
      <c r="G202" s="106">
        <v>14000</v>
      </c>
      <c r="H202" s="106">
        <v>13552</v>
      </c>
      <c r="I202" s="33">
        <v>8000</v>
      </c>
    </row>
    <row r="203" spans="1:9" ht="11.25">
      <c r="A203" s="31"/>
      <c r="B203" s="34"/>
      <c r="C203" s="31">
        <v>5171</v>
      </c>
      <c r="D203" s="31" t="s">
        <v>15</v>
      </c>
      <c r="E203" s="105">
        <v>36718</v>
      </c>
      <c r="F203" s="106">
        <v>41497.82</v>
      </c>
      <c r="G203" s="106">
        <v>113000</v>
      </c>
      <c r="H203" s="106">
        <v>112970</v>
      </c>
      <c r="I203" s="33">
        <v>107000</v>
      </c>
    </row>
    <row r="204" spans="1:9" ht="11.25">
      <c r="A204" s="31"/>
      <c r="B204" s="34"/>
      <c r="C204" s="31">
        <v>5229</v>
      </c>
      <c r="D204" s="31" t="s">
        <v>119</v>
      </c>
      <c r="E204" s="105">
        <v>40000</v>
      </c>
      <c r="F204" s="106">
        <v>35000</v>
      </c>
      <c r="G204" s="106">
        <v>40000</v>
      </c>
      <c r="H204" s="106">
        <v>20000</v>
      </c>
      <c r="I204" s="33">
        <v>45000</v>
      </c>
    </row>
    <row r="205" spans="1:9" ht="11.25">
      <c r="A205" s="31"/>
      <c r="B205" s="34"/>
      <c r="C205" s="31">
        <v>5362</v>
      </c>
      <c r="D205" s="31" t="s">
        <v>37</v>
      </c>
      <c r="E205" s="32">
        <v>15000</v>
      </c>
      <c r="F205" s="33">
        <v>0</v>
      </c>
      <c r="G205" s="33">
        <v>0</v>
      </c>
      <c r="H205" s="33">
        <v>0</v>
      </c>
      <c r="I205" s="33">
        <v>0</v>
      </c>
    </row>
    <row r="206" spans="1:9" ht="12" thickBot="1">
      <c r="A206" s="154"/>
      <c r="B206" s="66"/>
      <c r="C206" s="65">
        <v>6121</v>
      </c>
      <c r="D206" s="65" t="s">
        <v>34</v>
      </c>
      <c r="E206" s="67"/>
      <c r="F206" s="68">
        <v>42080</v>
      </c>
      <c r="G206" s="68">
        <v>0</v>
      </c>
      <c r="H206" s="68">
        <v>0</v>
      </c>
      <c r="I206" s="68">
        <v>0</v>
      </c>
    </row>
    <row r="207" spans="1:9" ht="12.75" thickBot="1" thickTop="1">
      <c r="A207" s="107"/>
      <c r="B207" s="108"/>
      <c r="C207" s="107"/>
      <c r="D207" s="107"/>
      <c r="E207" s="109">
        <f>SUM(E198:E206)</f>
        <v>228691</v>
      </c>
      <c r="F207" s="110">
        <f>SUM(F198:F206)</f>
        <v>279119.82</v>
      </c>
      <c r="G207" s="110">
        <f>SUM(G198:G206)</f>
        <v>320000</v>
      </c>
      <c r="H207" s="110">
        <f>SUM(H198:H206)</f>
        <v>190451</v>
      </c>
      <c r="I207" s="142">
        <f>SUM(I198:I206)</f>
        <v>320000</v>
      </c>
    </row>
    <row r="208" spans="1:9" ht="45.75" thickTop="1">
      <c r="A208" s="255" t="s">
        <v>84</v>
      </c>
      <c r="B208" s="111">
        <v>3421</v>
      </c>
      <c r="C208" s="111"/>
      <c r="D208" s="111"/>
      <c r="E208" s="112"/>
      <c r="F208" s="113"/>
      <c r="G208" s="113"/>
      <c r="H208" s="113"/>
      <c r="I208" s="195"/>
    </row>
    <row r="209" spans="1:9" s="58" customFormat="1" ht="11.25">
      <c r="A209" s="30"/>
      <c r="B209" s="30"/>
      <c r="C209" s="30">
        <v>5137</v>
      </c>
      <c r="D209" s="30" t="s">
        <v>191</v>
      </c>
      <c r="E209" s="32"/>
      <c r="F209" s="33">
        <v>4736</v>
      </c>
      <c r="G209" s="33">
        <v>5000</v>
      </c>
      <c r="H209" s="33">
        <v>0</v>
      </c>
      <c r="I209" s="33">
        <v>0</v>
      </c>
    </row>
    <row r="210" spans="1:9" ht="11.25">
      <c r="A210" s="65"/>
      <c r="B210" s="66"/>
      <c r="C210" s="31">
        <v>5139</v>
      </c>
      <c r="D210" s="31" t="s">
        <v>105</v>
      </c>
      <c r="E210" s="115">
        <v>0</v>
      </c>
      <c r="F210" s="116">
        <v>21010</v>
      </c>
      <c r="G210" s="116">
        <v>52000</v>
      </c>
      <c r="H210" s="116">
        <v>7898</v>
      </c>
      <c r="I210" s="68">
        <v>15000</v>
      </c>
    </row>
    <row r="211" spans="1:9" ht="11.25">
      <c r="A211" s="65"/>
      <c r="B211" s="66"/>
      <c r="C211" s="65">
        <v>5163</v>
      </c>
      <c r="D211" s="65" t="s">
        <v>35</v>
      </c>
      <c r="E211" s="115"/>
      <c r="F211" s="116"/>
      <c r="G211" s="116">
        <v>2000</v>
      </c>
      <c r="H211" s="116">
        <v>1406</v>
      </c>
      <c r="I211" s="68">
        <v>0</v>
      </c>
    </row>
    <row r="212" spans="1:9" ht="11.25">
      <c r="A212" s="65"/>
      <c r="B212" s="66"/>
      <c r="C212" s="65">
        <v>5169</v>
      </c>
      <c r="D212" s="65" t="s">
        <v>16</v>
      </c>
      <c r="E212" s="115">
        <v>6256</v>
      </c>
      <c r="F212" s="116">
        <v>50562</v>
      </c>
      <c r="G212" s="116">
        <v>131000</v>
      </c>
      <c r="H212" s="116">
        <v>30784</v>
      </c>
      <c r="I212" s="68">
        <v>60000</v>
      </c>
    </row>
    <row r="213" spans="1:9" ht="11.25">
      <c r="A213" s="65"/>
      <c r="B213" s="66"/>
      <c r="C213" s="65">
        <v>5171</v>
      </c>
      <c r="D213" s="65" t="s">
        <v>15</v>
      </c>
      <c r="E213" s="115">
        <v>1190</v>
      </c>
      <c r="F213" s="116">
        <v>680</v>
      </c>
      <c r="G213" s="116">
        <v>5000</v>
      </c>
      <c r="H213" s="116">
        <v>0</v>
      </c>
      <c r="I213" s="68">
        <v>5000</v>
      </c>
    </row>
    <row r="214" spans="1:9" ht="11.25">
      <c r="A214" s="65"/>
      <c r="B214" s="66"/>
      <c r="C214" s="65">
        <v>5175</v>
      </c>
      <c r="D214" s="65" t="s">
        <v>122</v>
      </c>
      <c r="E214" s="115"/>
      <c r="F214" s="116">
        <v>897</v>
      </c>
      <c r="G214" s="116">
        <v>2000</v>
      </c>
      <c r="H214" s="116">
        <v>0</v>
      </c>
      <c r="I214" s="68">
        <v>2000</v>
      </c>
    </row>
    <row r="215" spans="1:9" ht="11.25">
      <c r="A215" s="65"/>
      <c r="B215" s="66"/>
      <c r="C215" s="65">
        <v>5192</v>
      </c>
      <c r="D215" s="65" t="s">
        <v>192</v>
      </c>
      <c r="E215" s="115"/>
      <c r="F215" s="116">
        <v>720</v>
      </c>
      <c r="G215" s="116">
        <v>2000</v>
      </c>
      <c r="H215" s="116">
        <v>0</v>
      </c>
      <c r="I215" s="68">
        <v>0</v>
      </c>
    </row>
    <row r="216" spans="1:9" ht="11.25">
      <c r="A216" s="65"/>
      <c r="B216" s="66"/>
      <c r="C216" s="31">
        <v>5229</v>
      </c>
      <c r="D216" s="65" t="s">
        <v>182</v>
      </c>
      <c r="E216" s="115">
        <v>13500</v>
      </c>
      <c r="F216" s="116">
        <v>28074</v>
      </c>
      <c r="G216" s="116">
        <v>68827</v>
      </c>
      <c r="H216" s="116">
        <v>46327</v>
      </c>
      <c r="I216" s="68">
        <v>50000</v>
      </c>
    </row>
    <row r="217" spans="1:9" ht="12" thickBot="1">
      <c r="A217" s="137"/>
      <c r="B217" s="138"/>
      <c r="C217" s="137">
        <v>5331</v>
      </c>
      <c r="D217" s="137" t="s">
        <v>112</v>
      </c>
      <c r="E217" s="156"/>
      <c r="F217" s="157">
        <v>6575</v>
      </c>
      <c r="G217" s="157">
        <v>8000</v>
      </c>
      <c r="H217" s="157">
        <v>0</v>
      </c>
      <c r="I217" s="140">
        <v>0</v>
      </c>
    </row>
    <row r="218" spans="1:9" ht="12.75" thickBot="1" thickTop="1">
      <c r="A218" s="107"/>
      <c r="B218" s="108"/>
      <c r="C218" s="158"/>
      <c r="D218" s="158"/>
      <c r="E218" s="109">
        <f>SUM(E210:E216)</f>
        <v>20946</v>
      </c>
      <c r="F218" s="110">
        <f>SUM(F209:F217)</f>
        <v>113254</v>
      </c>
      <c r="G218" s="110">
        <f>SUM(G209:G217)</f>
        <v>275827</v>
      </c>
      <c r="H218" s="110">
        <f>SUM(H209:H217)</f>
        <v>86415</v>
      </c>
      <c r="I218" s="142">
        <f>SUM(I209:I217)</f>
        <v>132000</v>
      </c>
    </row>
    <row r="219" spans="1:9" ht="34.5" thickTop="1">
      <c r="A219" s="255" t="s">
        <v>85</v>
      </c>
      <c r="B219" s="111">
        <v>3612</v>
      </c>
      <c r="C219" s="111"/>
      <c r="D219" s="111"/>
      <c r="E219" s="112"/>
      <c r="F219" s="113"/>
      <c r="G219" s="113"/>
      <c r="H219" s="113"/>
      <c r="I219" s="195"/>
    </row>
    <row r="220" spans="1:9" ht="11.25">
      <c r="A220" s="31"/>
      <c r="B220" s="34"/>
      <c r="C220" s="65">
        <v>5021</v>
      </c>
      <c r="D220" s="65" t="s">
        <v>18</v>
      </c>
      <c r="E220" s="115">
        <v>0</v>
      </c>
      <c r="F220" s="116">
        <v>0</v>
      </c>
      <c r="G220" s="116">
        <v>5000</v>
      </c>
      <c r="H220" s="116">
        <v>0</v>
      </c>
      <c r="I220" s="68">
        <v>5000</v>
      </c>
    </row>
    <row r="221" spans="1:9" ht="11.25">
      <c r="A221" s="31"/>
      <c r="B221" s="34"/>
      <c r="C221" s="65">
        <v>5139</v>
      </c>
      <c r="D221" s="65" t="s">
        <v>105</v>
      </c>
      <c r="E221" s="115">
        <v>0</v>
      </c>
      <c r="F221" s="116">
        <v>0</v>
      </c>
      <c r="G221" s="116">
        <v>10000</v>
      </c>
      <c r="H221" s="116">
        <v>0</v>
      </c>
      <c r="I221" s="68">
        <v>10000</v>
      </c>
    </row>
    <row r="222" spans="1:9" ht="11.25">
      <c r="A222" s="31"/>
      <c r="B222" s="34"/>
      <c r="C222" s="65">
        <v>5169</v>
      </c>
      <c r="D222" s="65" t="s">
        <v>16</v>
      </c>
      <c r="E222" s="115">
        <v>0</v>
      </c>
      <c r="F222" s="116">
        <v>0</v>
      </c>
      <c r="G222" s="116">
        <v>5000</v>
      </c>
      <c r="H222" s="116">
        <v>0</v>
      </c>
      <c r="I222" s="68">
        <v>5000</v>
      </c>
    </row>
    <row r="223" spans="1:9" ht="12" thickBot="1">
      <c r="A223" s="154"/>
      <c r="B223" s="155"/>
      <c r="C223" s="65">
        <v>5171</v>
      </c>
      <c r="D223" s="65" t="s">
        <v>15</v>
      </c>
      <c r="E223" s="156">
        <v>0</v>
      </c>
      <c r="F223" s="157">
        <v>0</v>
      </c>
      <c r="G223" s="157">
        <v>40000</v>
      </c>
      <c r="H223" s="157">
        <v>0</v>
      </c>
      <c r="I223" s="140">
        <v>40000</v>
      </c>
    </row>
    <row r="224" spans="1:9" ht="12.75" thickBot="1" thickTop="1">
      <c r="A224" s="107"/>
      <c r="B224" s="108"/>
      <c r="C224" s="107"/>
      <c r="D224" s="107"/>
      <c r="E224" s="109">
        <f>SUM(E220:E223)</f>
        <v>0</v>
      </c>
      <c r="F224" s="110">
        <f>SUM(F220:F223)</f>
        <v>0</v>
      </c>
      <c r="G224" s="110">
        <f>SUM(G220:G223)</f>
        <v>60000</v>
      </c>
      <c r="H224" s="110">
        <f>SUM(H220:H223)</f>
        <v>0</v>
      </c>
      <c r="I224" s="142">
        <f>SUM(I220:I223)</f>
        <v>60000</v>
      </c>
    </row>
    <row r="225" spans="1:9" ht="23.25" thickTop="1">
      <c r="A225" s="255" t="s">
        <v>28</v>
      </c>
      <c r="B225" s="111">
        <v>3631</v>
      </c>
      <c r="C225" s="111"/>
      <c r="D225" s="111"/>
      <c r="E225" s="112"/>
      <c r="F225" s="113"/>
      <c r="G225" s="113"/>
      <c r="H225" s="113"/>
      <c r="I225" s="195"/>
    </row>
    <row r="226" spans="1:9" ht="11.25">
      <c r="A226" s="31"/>
      <c r="B226" s="34"/>
      <c r="C226" s="31">
        <v>5021</v>
      </c>
      <c r="D226" s="31" t="s">
        <v>18</v>
      </c>
      <c r="E226" s="105">
        <v>0</v>
      </c>
      <c r="F226" s="106">
        <v>0</v>
      </c>
      <c r="G226" s="106">
        <v>10000</v>
      </c>
      <c r="H226" s="106">
        <v>0</v>
      </c>
      <c r="I226" s="33">
        <v>10000</v>
      </c>
    </row>
    <row r="227" spans="1:9" ht="11.25">
      <c r="A227" s="65"/>
      <c r="B227" s="66"/>
      <c r="C227" s="65">
        <v>5139</v>
      </c>
      <c r="D227" s="65" t="s">
        <v>105</v>
      </c>
      <c r="E227" s="115">
        <v>12337</v>
      </c>
      <c r="F227" s="116">
        <v>0</v>
      </c>
      <c r="G227" s="116">
        <v>30000</v>
      </c>
      <c r="H227" s="116">
        <v>0</v>
      </c>
      <c r="I227" s="68">
        <v>30000</v>
      </c>
    </row>
    <row r="228" spans="1:9" ht="11.25">
      <c r="A228" s="65"/>
      <c r="B228" s="66"/>
      <c r="C228" s="65">
        <v>5169</v>
      </c>
      <c r="D228" s="65" t="s">
        <v>16</v>
      </c>
      <c r="E228" s="115">
        <v>586536</v>
      </c>
      <c r="F228" s="116">
        <v>599316</v>
      </c>
      <c r="G228" s="116">
        <v>610000</v>
      </c>
      <c r="H228" s="116">
        <v>446526</v>
      </c>
      <c r="I228" s="68">
        <v>610000</v>
      </c>
    </row>
    <row r="229" spans="1:9" ht="11.25">
      <c r="A229" s="65"/>
      <c r="B229" s="66"/>
      <c r="C229" s="65">
        <v>5171</v>
      </c>
      <c r="D229" s="65" t="s">
        <v>15</v>
      </c>
      <c r="E229" s="115">
        <v>128107</v>
      </c>
      <c r="F229" s="116">
        <v>77963</v>
      </c>
      <c r="G229" s="116">
        <v>800000</v>
      </c>
      <c r="H229" s="116">
        <v>0</v>
      </c>
      <c r="I229" s="68">
        <v>500000</v>
      </c>
    </row>
    <row r="230" spans="1:9" ht="12" thickBot="1">
      <c r="A230" s="65"/>
      <c r="B230" s="66"/>
      <c r="C230" s="65">
        <v>6121</v>
      </c>
      <c r="D230" s="65" t="s">
        <v>34</v>
      </c>
      <c r="E230" s="115">
        <v>384263</v>
      </c>
      <c r="F230" s="116">
        <v>125954</v>
      </c>
      <c r="G230" s="116">
        <v>1800000</v>
      </c>
      <c r="H230" s="116">
        <v>205700</v>
      </c>
      <c r="I230" s="68">
        <v>1000000</v>
      </c>
    </row>
    <row r="231" spans="1:9" ht="12.75" thickBot="1" thickTop="1">
      <c r="A231" s="107"/>
      <c r="B231" s="108"/>
      <c r="C231" s="107"/>
      <c r="D231" s="107"/>
      <c r="E231" s="109">
        <f>SUM(E226:E230)</f>
        <v>1111243</v>
      </c>
      <c r="F231" s="110">
        <f>SUM(F226:F230)</f>
        <v>803233</v>
      </c>
      <c r="G231" s="110">
        <f>SUM(G226:G230)</f>
        <v>3250000</v>
      </c>
      <c r="H231" s="110">
        <f>SUM(H226:H230)</f>
        <v>652226</v>
      </c>
      <c r="I231" s="142">
        <f>SUM(I226:I230)</f>
        <v>2150000</v>
      </c>
    </row>
    <row r="232" spans="1:9" ht="12" thickTop="1">
      <c r="A232" s="111" t="s">
        <v>87</v>
      </c>
      <c r="B232" s="111">
        <v>3632</v>
      </c>
      <c r="C232" s="146"/>
      <c r="D232" s="146"/>
      <c r="E232" s="159"/>
      <c r="F232" s="160"/>
      <c r="G232" s="160"/>
      <c r="H232" s="160"/>
      <c r="I232" s="160"/>
    </row>
    <row r="233" spans="1:9" ht="11.25">
      <c r="A233" s="31"/>
      <c r="B233" s="34"/>
      <c r="C233" s="31">
        <v>5021</v>
      </c>
      <c r="D233" s="31" t="s">
        <v>18</v>
      </c>
      <c r="E233" s="32">
        <v>0</v>
      </c>
      <c r="F233" s="33">
        <v>714</v>
      </c>
      <c r="G233" s="33">
        <v>8000</v>
      </c>
      <c r="H233" s="33">
        <v>0</v>
      </c>
      <c r="I233" s="33">
        <v>8000</v>
      </c>
    </row>
    <row r="234" spans="1:9" ht="11.25">
      <c r="A234" s="31"/>
      <c r="B234" s="34"/>
      <c r="C234" s="31">
        <v>5139</v>
      </c>
      <c r="D234" s="31" t="s">
        <v>105</v>
      </c>
      <c r="E234" s="32">
        <v>198</v>
      </c>
      <c r="F234" s="33">
        <v>0</v>
      </c>
      <c r="G234" s="33">
        <v>10000</v>
      </c>
      <c r="H234" s="33">
        <v>0</v>
      </c>
      <c r="I234" s="33">
        <v>10000</v>
      </c>
    </row>
    <row r="235" spans="1:9" ht="11.25">
      <c r="A235" s="31"/>
      <c r="B235" s="34"/>
      <c r="C235" s="31">
        <v>5156</v>
      </c>
      <c r="D235" s="31" t="s">
        <v>19</v>
      </c>
      <c r="E235" s="32">
        <v>0</v>
      </c>
      <c r="F235" s="33">
        <v>0</v>
      </c>
      <c r="G235" s="33">
        <v>2000</v>
      </c>
      <c r="H235" s="33">
        <v>0</v>
      </c>
      <c r="I235" s="33">
        <v>2000</v>
      </c>
    </row>
    <row r="236" spans="1:9" ht="11.25">
      <c r="A236" s="31"/>
      <c r="B236" s="34"/>
      <c r="C236" s="35">
        <v>5169</v>
      </c>
      <c r="D236" s="31" t="s">
        <v>16</v>
      </c>
      <c r="E236" s="32">
        <v>0</v>
      </c>
      <c r="F236" s="33">
        <v>4540</v>
      </c>
      <c r="G236" s="33">
        <v>50000</v>
      </c>
      <c r="H236" s="33">
        <v>4000</v>
      </c>
      <c r="I236" s="33">
        <v>50000</v>
      </c>
    </row>
    <row r="237" spans="1:9" ht="12" thickBot="1">
      <c r="A237" s="65"/>
      <c r="B237" s="66"/>
      <c r="C237" s="114">
        <v>5171</v>
      </c>
      <c r="D237" s="65" t="s">
        <v>15</v>
      </c>
      <c r="E237" s="67">
        <v>46880</v>
      </c>
      <c r="F237" s="68">
        <v>2630</v>
      </c>
      <c r="G237" s="68">
        <v>50000</v>
      </c>
      <c r="H237" s="68">
        <v>7625</v>
      </c>
      <c r="I237" s="68">
        <v>50000</v>
      </c>
    </row>
    <row r="238" spans="1:9" ht="12.75" thickBot="1" thickTop="1">
      <c r="A238" s="107"/>
      <c r="B238" s="108"/>
      <c r="C238" s="107"/>
      <c r="D238" s="107"/>
      <c r="E238" s="141">
        <f>SUM(E233:E237)</f>
        <v>47078</v>
      </c>
      <c r="F238" s="142">
        <f>SUM(F233:F237)</f>
        <v>7884</v>
      </c>
      <c r="G238" s="142">
        <f>SUM(G233:G237)</f>
        <v>120000</v>
      </c>
      <c r="H238" s="142">
        <f>SUM(H233:H237)</f>
        <v>11625</v>
      </c>
      <c r="I238" s="142">
        <f>SUM(I233:I237)</f>
        <v>120000</v>
      </c>
    </row>
    <row r="239" spans="1:9" ht="23.25" thickTop="1">
      <c r="A239" s="257" t="s">
        <v>32</v>
      </c>
      <c r="B239" s="161">
        <v>3635</v>
      </c>
      <c r="C239" s="161"/>
      <c r="D239" s="162"/>
      <c r="E239" s="163"/>
      <c r="F239" s="164"/>
      <c r="G239" s="164"/>
      <c r="H239" s="164"/>
      <c r="I239" s="164"/>
    </row>
    <row r="240" spans="1:9" s="58" customFormat="1" ht="12" thickBot="1">
      <c r="A240" s="132"/>
      <c r="B240" s="132"/>
      <c r="C240" s="114">
        <v>6119</v>
      </c>
      <c r="D240" s="114" t="s">
        <v>125</v>
      </c>
      <c r="E240" s="115">
        <v>0</v>
      </c>
      <c r="F240" s="116">
        <v>0</v>
      </c>
      <c r="G240" s="116">
        <v>300000</v>
      </c>
      <c r="H240" s="116">
        <v>173030</v>
      </c>
      <c r="I240" s="68">
        <v>230000</v>
      </c>
    </row>
    <row r="241" spans="1:9" ht="12.75" thickBot="1" thickTop="1">
      <c r="A241" s="165"/>
      <c r="B241" s="165"/>
      <c r="C241" s="165"/>
      <c r="D241" s="166"/>
      <c r="E241" s="167">
        <f>SUM(E240)</f>
        <v>0</v>
      </c>
      <c r="F241" s="168">
        <f>SUM(F240)</f>
        <v>0</v>
      </c>
      <c r="G241" s="168">
        <f>SUM(G240)</f>
        <v>300000</v>
      </c>
      <c r="H241" s="110">
        <f>SUM(H240)</f>
        <v>173030</v>
      </c>
      <c r="I241" s="142">
        <f>SUM(I240)</f>
        <v>230000</v>
      </c>
    </row>
    <row r="242" spans="1:9" ht="12" thickTop="1">
      <c r="A242" s="161" t="s">
        <v>177</v>
      </c>
      <c r="B242" s="161">
        <v>3636</v>
      </c>
      <c r="C242" s="161"/>
      <c r="D242" s="162"/>
      <c r="E242" s="163"/>
      <c r="F242" s="164"/>
      <c r="G242" s="164"/>
      <c r="H242" s="164"/>
      <c r="I242" s="164"/>
    </row>
    <row r="243" spans="1:9" ht="12" thickBot="1">
      <c r="A243" s="169"/>
      <c r="B243" s="169"/>
      <c r="C243" s="170">
        <v>6119</v>
      </c>
      <c r="D243" s="114" t="s">
        <v>125</v>
      </c>
      <c r="E243" s="171">
        <v>0</v>
      </c>
      <c r="F243" s="172">
        <v>0</v>
      </c>
      <c r="G243" s="172">
        <v>130000</v>
      </c>
      <c r="H243" s="172">
        <v>0</v>
      </c>
      <c r="I243" s="241">
        <v>70000</v>
      </c>
    </row>
    <row r="244" spans="1:9" ht="12.75" thickBot="1" thickTop="1">
      <c r="A244" s="165"/>
      <c r="B244" s="165"/>
      <c r="C244" s="165"/>
      <c r="D244" s="166"/>
      <c r="E244" s="173">
        <f>SUM(E243)</f>
        <v>0</v>
      </c>
      <c r="F244" s="174">
        <f>SUM(F243)</f>
        <v>0</v>
      </c>
      <c r="G244" s="174">
        <f>SUM(G243)</f>
        <v>130000</v>
      </c>
      <c r="H244" s="142">
        <f>SUM(H243)</f>
        <v>0</v>
      </c>
      <c r="I244" s="142">
        <f>SUM(I243)</f>
        <v>70000</v>
      </c>
    </row>
    <row r="245" spans="1:9" ht="23.25" thickTop="1">
      <c r="A245" s="255" t="s">
        <v>126</v>
      </c>
      <c r="B245" s="111">
        <v>3721</v>
      </c>
      <c r="C245" s="111"/>
      <c r="D245" s="146"/>
      <c r="E245" s="117"/>
      <c r="F245" s="118"/>
      <c r="G245" s="118"/>
      <c r="H245" s="118"/>
      <c r="I245" s="160"/>
    </row>
    <row r="246" spans="1:9" ht="12" thickBot="1">
      <c r="A246" s="65"/>
      <c r="B246" s="66"/>
      <c r="C246" s="65">
        <v>5169</v>
      </c>
      <c r="D246" s="65" t="s">
        <v>16</v>
      </c>
      <c r="E246" s="115">
        <v>12910</v>
      </c>
      <c r="F246" s="116">
        <v>10875</v>
      </c>
      <c r="G246" s="116">
        <v>25000</v>
      </c>
      <c r="H246" s="116">
        <v>4492</v>
      </c>
      <c r="I246" s="68">
        <v>20000</v>
      </c>
    </row>
    <row r="247" spans="1:9" ht="12.75" thickBot="1" thickTop="1">
      <c r="A247" s="107"/>
      <c r="B247" s="108"/>
      <c r="C247" s="107"/>
      <c r="D247" s="107"/>
      <c r="E247" s="109">
        <f>SUM(E246)</f>
        <v>12910</v>
      </c>
      <c r="F247" s="110">
        <f>SUM(F246)</f>
        <v>10875</v>
      </c>
      <c r="G247" s="110">
        <f>SUM(G246)</f>
        <v>25000</v>
      </c>
      <c r="H247" s="110">
        <f>SUM(H246)</f>
        <v>4492</v>
      </c>
      <c r="I247" s="142">
        <f>SUM(I246)</f>
        <v>20000</v>
      </c>
    </row>
    <row r="248" spans="1:9" ht="34.5" thickTop="1">
      <c r="A248" s="258" t="s">
        <v>127</v>
      </c>
      <c r="B248" s="175">
        <v>3722</v>
      </c>
      <c r="C248" s="176"/>
      <c r="D248" s="176"/>
      <c r="E248" s="177"/>
      <c r="F248" s="178"/>
      <c r="G248" s="178"/>
      <c r="H248" s="178"/>
      <c r="I248" s="250"/>
    </row>
    <row r="249" spans="1:9" ht="11.25">
      <c r="A249" s="65"/>
      <c r="B249" s="66"/>
      <c r="C249" s="65">
        <v>5021</v>
      </c>
      <c r="D249" s="65" t="s">
        <v>18</v>
      </c>
      <c r="E249" s="115">
        <v>0</v>
      </c>
      <c r="F249" s="116">
        <v>0</v>
      </c>
      <c r="G249" s="116">
        <v>10000</v>
      </c>
      <c r="H249" s="116">
        <v>0</v>
      </c>
      <c r="I249" s="68">
        <v>10000</v>
      </c>
    </row>
    <row r="250" spans="1:9" ht="11.25">
      <c r="A250" s="65"/>
      <c r="B250" s="66"/>
      <c r="C250" s="65">
        <v>5137</v>
      </c>
      <c r="D250" s="65" t="s">
        <v>50</v>
      </c>
      <c r="E250" s="115">
        <v>57475</v>
      </c>
      <c r="F250" s="116">
        <v>19000</v>
      </c>
      <c r="G250" s="116">
        <v>0</v>
      </c>
      <c r="H250" s="116">
        <v>0</v>
      </c>
      <c r="I250" s="68">
        <v>0</v>
      </c>
    </row>
    <row r="251" spans="1:9" ht="11.25">
      <c r="A251" s="65"/>
      <c r="B251" s="66"/>
      <c r="C251" s="65">
        <v>5138</v>
      </c>
      <c r="D251" s="65" t="s">
        <v>193</v>
      </c>
      <c r="E251" s="115">
        <v>0</v>
      </c>
      <c r="F251" s="116">
        <v>10080</v>
      </c>
      <c r="G251" s="116">
        <v>11000</v>
      </c>
      <c r="H251" s="116">
        <v>10010</v>
      </c>
      <c r="I251" s="68">
        <v>7000</v>
      </c>
    </row>
    <row r="252" spans="1:11" ht="11.25">
      <c r="A252" s="65"/>
      <c r="B252" s="66"/>
      <c r="C252" s="65">
        <v>5139</v>
      </c>
      <c r="D252" s="65" t="s">
        <v>105</v>
      </c>
      <c r="E252" s="115">
        <v>176218</v>
      </c>
      <c r="F252" s="116">
        <v>88267</v>
      </c>
      <c r="G252" s="116">
        <v>96000</v>
      </c>
      <c r="H252" s="116">
        <v>57788</v>
      </c>
      <c r="I252" s="68">
        <v>70000</v>
      </c>
      <c r="K252" s="38"/>
    </row>
    <row r="253" spans="1:9" ht="11.25">
      <c r="A253" s="65"/>
      <c r="B253" s="66"/>
      <c r="C253" s="65">
        <v>5166</v>
      </c>
      <c r="D253" s="65" t="s">
        <v>101</v>
      </c>
      <c r="E253" s="115"/>
      <c r="F253" s="116"/>
      <c r="G253" s="116">
        <v>2000</v>
      </c>
      <c r="H253" s="116">
        <v>1469</v>
      </c>
      <c r="I253" s="68">
        <v>0</v>
      </c>
    </row>
    <row r="254" spans="1:9" ht="12" thickBot="1">
      <c r="A254" s="65"/>
      <c r="B254" s="66"/>
      <c r="C254" s="65">
        <v>5169</v>
      </c>
      <c r="D254" s="65" t="s">
        <v>16</v>
      </c>
      <c r="E254" s="115">
        <v>453129.1</v>
      </c>
      <c r="F254" s="116">
        <v>655870.4</v>
      </c>
      <c r="G254" s="116">
        <v>738000</v>
      </c>
      <c r="H254" s="116">
        <v>642752</v>
      </c>
      <c r="I254" s="68">
        <v>800000</v>
      </c>
    </row>
    <row r="255" spans="1:9" ht="12.75" thickBot="1" thickTop="1">
      <c r="A255" s="107"/>
      <c r="B255" s="108"/>
      <c r="C255" s="107"/>
      <c r="D255" s="107"/>
      <c r="E255" s="109">
        <f>SUM(E249:E254)</f>
        <v>686822.1</v>
      </c>
      <c r="F255" s="110">
        <f>SUM(F249:F254)</f>
        <v>773217.4</v>
      </c>
      <c r="G255" s="110">
        <f>SUM(G249:G254)</f>
        <v>857000</v>
      </c>
      <c r="H255" s="110">
        <f>SUM(H249:H254)</f>
        <v>712019</v>
      </c>
      <c r="I255" s="142">
        <f>SUM(I249:I254)</f>
        <v>887000</v>
      </c>
    </row>
    <row r="256" spans="1:9" ht="34.5" thickTop="1">
      <c r="A256" s="255" t="s">
        <v>128</v>
      </c>
      <c r="B256" s="111">
        <v>3745</v>
      </c>
      <c r="C256" s="111"/>
      <c r="D256" s="111"/>
      <c r="E256" s="112"/>
      <c r="F256" s="113"/>
      <c r="G256" s="113"/>
      <c r="H256" s="113"/>
      <c r="I256" s="195"/>
    </row>
    <row r="257" spans="1:9" ht="11.25">
      <c r="A257" s="133"/>
      <c r="B257" s="134"/>
      <c r="C257" s="133">
        <v>5021</v>
      </c>
      <c r="D257" s="133" t="s">
        <v>18</v>
      </c>
      <c r="E257" s="125">
        <v>31920</v>
      </c>
      <c r="F257" s="126">
        <v>37920</v>
      </c>
      <c r="G257" s="126">
        <v>100000</v>
      </c>
      <c r="H257" s="126">
        <v>11200</v>
      </c>
      <c r="I257" s="136">
        <v>100000</v>
      </c>
    </row>
    <row r="258" spans="1:9" ht="11.25">
      <c r="A258" s="133"/>
      <c r="B258" s="134"/>
      <c r="C258" s="133">
        <v>5132</v>
      </c>
      <c r="D258" s="133" t="s">
        <v>129</v>
      </c>
      <c r="E258" s="125">
        <v>0</v>
      </c>
      <c r="F258" s="126">
        <v>1627</v>
      </c>
      <c r="G258" s="126">
        <v>1000</v>
      </c>
      <c r="H258" s="126">
        <v>42</v>
      </c>
      <c r="I258" s="136">
        <v>1000</v>
      </c>
    </row>
    <row r="259" spans="1:9" ht="11.25">
      <c r="A259" s="133"/>
      <c r="B259" s="134"/>
      <c r="C259" s="133">
        <v>5134</v>
      </c>
      <c r="D259" s="133" t="s">
        <v>131</v>
      </c>
      <c r="E259" s="125"/>
      <c r="F259" s="126"/>
      <c r="G259" s="126">
        <v>1000</v>
      </c>
      <c r="H259" s="126">
        <v>300</v>
      </c>
      <c r="I259" s="136">
        <v>1000</v>
      </c>
    </row>
    <row r="260" spans="1:9" ht="11.25">
      <c r="A260" s="133"/>
      <c r="B260" s="134"/>
      <c r="C260" s="133">
        <v>5137</v>
      </c>
      <c r="D260" s="133" t="s">
        <v>50</v>
      </c>
      <c r="E260" s="125">
        <v>26775</v>
      </c>
      <c r="F260" s="126">
        <v>3990</v>
      </c>
      <c r="G260" s="126">
        <v>30000</v>
      </c>
      <c r="H260" s="126">
        <v>4148</v>
      </c>
      <c r="I260" s="136">
        <v>30000</v>
      </c>
    </row>
    <row r="261" spans="1:9" ht="11.25">
      <c r="A261" s="133"/>
      <c r="B261" s="134"/>
      <c r="C261" s="133">
        <v>5139</v>
      </c>
      <c r="D261" s="133" t="s">
        <v>105</v>
      </c>
      <c r="E261" s="125">
        <v>42677</v>
      </c>
      <c r="F261" s="126">
        <v>30142</v>
      </c>
      <c r="G261" s="126">
        <v>43000</v>
      </c>
      <c r="H261" s="126">
        <v>16464</v>
      </c>
      <c r="I261" s="136">
        <v>45000</v>
      </c>
    </row>
    <row r="262" spans="1:9" ht="11.25">
      <c r="A262" s="31"/>
      <c r="B262" s="34"/>
      <c r="C262" s="31">
        <v>5156</v>
      </c>
      <c r="D262" s="31" t="s">
        <v>19</v>
      </c>
      <c r="E262" s="105">
        <v>36551</v>
      </c>
      <c r="F262" s="106">
        <v>42112</v>
      </c>
      <c r="G262" s="106">
        <v>45000</v>
      </c>
      <c r="H262" s="106">
        <v>25320</v>
      </c>
      <c r="I262" s="33">
        <v>45000</v>
      </c>
    </row>
    <row r="263" spans="1:9" ht="11.25">
      <c r="A263" s="65"/>
      <c r="B263" s="66"/>
      <c r="C263" s="65">
        <v>5169</v>
      </c>
      <c r="D263" s="65" t="s">
        <v>16</v>
      </c>
      <c r="E263" s="179">
        <v>668</v>
      </c>
      <c r="F263" s="68">
        <v>2577</v>
      </c>
      <c r="G263" s="68">
        <v>10000</v>
      </c>
      <c r="H263" s="68">
        <v>0</v>
      </c>
      <c r="I263" s="68">
        <v>10000</v>
      </c>
    </row>
    <row r="264" spans="1:9" ht="11.25">
      <c r="A264" s="65"/>
      <c r="B264" s="66"/>
      <c r="C264" s="65">
        <v>5171</v>
      </c>
      <c r="D264" s="65" t="s">
        <v>15</v>
      </c>
      <c r="E264" s="180">
        <v>492897</v>
      </c>
      <c r="F264" s="116">
        <v>561164</v>
      </c>
      <c r="G264" s="116">
        <v>520000</v>
      </c>
      <c r="H264" s="116">
        <v>365875</v>
      </c>
      <c r="I264" s="68">
        <v>520000</v>
      </c>
    </row>
    <row r="265" spans="1:9" ht="12" thickBot="1">
      <c r="A265" s="137"/>
      <c r="B265" s="138"/>
      <c r="C265" s="137">
        <v>6122</v>
      </c>
      <c r="D265" s="137" t="s">
        <v>171</v>
      </c>
      <c r="E265" s="181">
        <v>0</v>
      </c>
      <c r="F265" s="140">
        <v>0</v>
      </c>
      <c r="G265" s="140">
        <v>0</v>
      </c>
      <c r="H265" s="140">
        <v>0</v>
      </c>
      <c r="I265" s="140">
        <v>200000</v>
      </c>
    </row>
    <row r="266" spans="1:9" ht="12.75" thickBot="1" thickTop="1">
      <c r="A266" s="107"/>
      <c r="B266" s="108"/>
      <c r="C266" s="107"/>
      <c r="D266" s="107"/>
      <c r="E266" s="109">
        <f>SUM(E257:E265)</f>
        <v>631488</v>
      </c>
      <c r="F266" s="110">
        <f>SUM(F257:F265)</f>
        <v>679532</v>
      </c>
      <c r="G266" s="110">
        <f>SUM(G257:G265)</f>
        <v>750000</v>
      </c>
      <c r="H266" s="110">
        <f>SUM(H257:H265)</f>
        <v>423349</v>
      </c>
      <c r="I266" s="142">
        <f>SUM(I257:I265)</f>
        <v>952000</v>
      </c>
    </row>
    <row r="267" spans="1:9" ht="12" thickTop="1">
      <c r="A267" s="111" t="s">
        <v>130</v>
      </c>
      <c r="B267" s="111">
        <v>5512</v>
      </c>
      <c r="C267" s="111"/>
      <c r="D267" s="111"/>
      <c r="E267" s="112"/>
      <c r="F267" s="113"/>
      <c r="G267" s="113"/>
      <c r="H267" s="113"/>
      <c r="I267" s="195"/>
    </row>
    <row r="268" spans="1:9" ht="11.25">
      <c r="A268" s="31"/>
      <c r="B268" s="34"/>
      <c r="C268" s="31">
        <v>5021</v>
      </c>
      <c r="D268" s="31" t="s">
        <v>18</v>
      </c>
      <c r="E268" s="105">
        <v>2664</v>
      </c>
      <c r="F268" s="106">
        <v>720</v>
      </c>
      <c r="G268" s="106">
        <v>10000</v>
      </c>
      <c r="H268" s="106">
        <v>0</v>
      </c>
      <c r="I268" s="33">
        <v>10000</v>
      </c>
    </row>
    <row r="269" spans="1:9" ht="11.25">
      <c r="A269" s="31"/>
      <c r="B269" s="34"/>
      <c r="C269" s="31">
        <v>5134</v>
      </c>
      <c r="D269" s="31" t="s">
        <v>131</v>
      </c>
      <c r="E269" s="105">
        <v>33922.35</v>
      </c>
      <c r="F269" s="106">
        <v>48158</v>
      </c>
      <c r="G269" s="106">
        <v>40000</v>
      </c>
      <c r="H269" s="106">
        <v>0</v>
      </c>
      <c r="I269" s="33">
        <v>40000</v>
      </c>
    </row>
    <row r="270" spans="1:9" ht="11.25">
      <c r="A270" s="31"/>
      <c r="B270" s="34"/>
      <c r="C270" s="31">
        <v>5136</v>
      </c>
      <c r="D270" s="31" t="s">
        <v>144</v>
      </c>
      <c r="E270" s="105">
        <v>0</v>
      </c>
      <c r="F270" s="106">
        <v>0</v>
      </c>
      <c r="G270" s="106">
        <v>0</v>
      </c>
      <c r="H270" s="106">
        <v>0</v>
      </c>
      <c r="I270" s="33">
        <v>0</v>
      </c>
    </row>
    <row r="271" spans="1:9" ht="11.25">
      <c r="A271" s="31"/>
      <c r="B271" s="34"/>
      <c r="C271" s="31">
        <v>5137</v>
      </c>
      <c r="D271" s="31" t="s">
        <v>111</v>
      </c>
      <c r="E271" s="105">
        <v>22799</v>
      </c>
      <c r="F271" s="106">
        <v>98407</v>
      </c>
      <c r="G271" s="106">
        <v>50000</v>
      </c>
      <c r="H271" s="106">
        <v>22924.3</v>
      </c>
      <c r="I271" s="33">
        <v>50000</v>
      </c>
    </row>
    <row r="272" spans="1:9" ht="11.25">
      <c r="A272" s="31"/>
      <c r="B272" s="34"/>
      <c r="C272" s="31">
        <v>5139</v>
      </c>
      <c r="D272" s="31" t="s">
        <v>132</v>
      </c>
      <c r="E272" s="105">
        <v>25353.7</v>
      </c>
      <c r="F272" s="106">
        <v>2663.33</v>
      </c>
      <c r="G272" s="106">
        <v>72000</v>
      </c>
      <c r="H272" s="106">
        <v>4641</v>
      </c>
      <c r="I272" s="33">
        <v>80000</v>
      </c>
    </row>
    <row r="273" spans="1:9" ht="11.25">
      <c r="A273" s="31"/>
      <c r="B273" s="34"/>
      <c r="C273" s="35">
        <v>5151</v>
      </c>
      <c r="D273" s="31" t="s">
        <v>103</v>
      </c>
      <c r="E273" s="105">
        <v>0</v>
      </c>
      <c r="F273" s="106">
        <v>0</v>
      </c>
      <c r="G273" s="106">
        <v>2000</v>
      </c>
      <c r="H273" s="106">
        <v>0</v>
      </c>
      <c r="I273" s="33">
        <v>2000</v>
      </c>
    </row>
    <row r="274" spans="1:9" ht="11.25">
      <c r="A274" s="31"/>
      <c r="B274" s="34"/>
      <c r="C274" s="31">
        <v>5154</v>
      </c>
      <c r="D274" s="31" t="s">
        <v>17</v>
      </c>
      <c r="E274" s="105">
        <v>14257</v>
      </c>
      <c r="F274" s="106">
        <v>20450</v>
      </c>
      <c r="G274" s="106">
        <v>15000</v>
      </c>
      <c r="H274" s="106">
        <v>14290</v>
      </c>
      <c r="I274" s="33">
        <v>25000</v>
      </c>
    </row>
    <row r="275" spans="1:9" ht="11.25">
      <c r="A275" s="31"/>
      <c r="B275" s="34"/>
      <c r="C275" s="31">
        <v>5156</v>
      </c>
      <c r="D275" s="31" t="s">
        <v>19</v>
      </c>
      <c r="E275" s="105">
        <v>15050</v>
      </c>
      <c r="F275" s="106">
        <v>5971</v>
      </c>
      <c r="G275" s="106">
        <v>15000</v>
      </c>
      <c r="H275" s="106">
        <v>9905</v>
      </c>
      <c r="I275" s="33">
        <v>20000</v>
      </c>
    </row>
    <row r="276" spans="1:9" ht="11.25">
      <c r="A276" s="31"/>
      <c r="B276" s="34"/>
      <c r="C276" s="31">
        <v>5163</v>
      </c>
      <c r="D276" s="31" t="s">
        <v>35</v>
      </c>
      <c r="E276" s="105">
        <v>0</v>
      </c>
      <c r="F276" s="106">
        <v>0</v>
      </c>
      <c r="G276" s="106">
        <v>8000</v>
      </c>
      <c r="H276" s="106">
        <v>7577</v>
      </c>
      <c r="I276" s="33">
        <v>0</v>
      </c>
    </row>
    <row r="277" spans="1:9" ht="11.25">
      <c r="A277" s="31"/>
      <c r="B277" s="34"/>
      <c r="C277" s="31">
        <v>5164</v>
      </c>
      <c r="D277" s="31" t="s">
        <v>30</v>
      </c>
      <c r="E277" s="105">
        <v>5566</v>
      </c>
      <c r="F277" s="106">
        <v>0</v>
      </c>
      <c r="G277" s="106">
        <v>12000</v>
      </c>
      <c r="H277" s="106">
        <v>3388</v>
      </c>
      <c r="I277" s="33">
        <v>12000</v>
      </c>
    </row>
    <row r="278" spans="1:9" ht="11.25">
      <c r="A278" s="65"/>
      <c r="B278" s="66"/>
      <c r="C278" s="65">
        <v>5167</v>
      </c>
      <c r="D278" s="65" t="s">
        <v>133</v>
      </c>
      <c r="E278" s="115">
        <v>0</v>
      </c>
      <c r="F278" s="116">
        <v>0</v>
      </c>
      <c r="G278" s="116">
        <v>20000</v>
      </c>
      <c r="H278" s="116">
        <v>0</v>
      </c>
      <c r="I278" s="68">
        <v>20000</v>
      </c>
    </row>
    <row r="279" spans="1:9" ht="11.25">
      <c r="A279" s="65"/>
      <c r="B279" s="66"/>
      <c r="C279" s="65">
        <v>5169</v>
      </c>
      <c r="D279" s="65" t="s">
        <v>121</v>
      </c>
      <c r="E279" s="115">
        <v>16329.06</v>
      </c>
      <c r="F279" s="116">
        <v>4708.46</v>
      </c>
      <c r="G279" s="116">
        <v>15000</v>
      </c>
      <c r="H279" s="116">
        <v>2729</v>
      </c>
      <c r="I279" s="68">
        <v>15000</v>
      </c>
    </row>
    <row r="280" spans="1:9" ht="11.25">
      <c r="A280" s="65"/>
      <c r="B280" s="66"/>
      <c r="C280" s="65">
        <v>5171</v>
      </c>
      <c r="D280" s="65" t="s">
        <v>15</v>
      </c>
      <c r="E280" s="115">
        <v>17316</v>
      </c>
      <c r="F280" s="116">
        <v>10052</v>
      </c>
      <c r="G280" s="116">
        <v>35000</v>
      </c>
      <c r="H280" s="116">
        <v>10000</v>
      </c>
      <c r="I280" s="68">
        <v>35000</v>
      </c>
    </row>
    <row r="281" spans="1:9" ht="11.25">
      <c r="A281" s="65"/>
      <c r="B281" s="66"/>
      <c r="C281" s="65">
        <v>5229</v>
      </c>
      <c r="D281" s="65" t="s">
        <v>182</v>
      </c>
      <c r="E281" s="115">
        <v>5000</v>
      </c>
      <c r="F281" s="116">
        <v>5000</v>
      </c>
      <c r="G281" s="116">
        <v>40000</v>
      </c>
      <c r="H281" s="116">
        <v>5000</v>
      </c>
      <c r="I281" s="68">
        <v>40000</v>
      </c>
    </row>
    <row r="282" spans="1:9" ht="12" thickBot="1">
      <c r="A282" s="65"/>
      <c r="B282" s="66"/>
      <c r="C282" s="65">
        <v>5362</v>
      </c>
      <c r="D282" s="65" t="s">
        <v>37</v>
      </c>
      <c r="E282" s="115">
        <v>0</v>
      </c>
      <c r="F282" s="116">
        <v>0</v>
      </c>
      <c r="G282" s="116">
        <v>800</v>
      </c>
      <c r="H282" s="116">
        <v>0</v>
      </c>
      <c r="I282" s="68">
        <v>800</v>
      </c>
    </row>
    <row r="283" spans="1:9" ht="12.75" thickBot="1" thickTop="1">
      <c r="A283" s="182"/>
      <c r="B283" s="183"/>
      <c r="C283" s="184"/>
      <c r="D283" s="184"/>
      <c r="E283" s="185">
        <f>SUM(E268:E282)</f>
        <v>158257.11000000002</v>
      </c>
      <c r="F283" s="185">
        <f>SUM(F268:F282)</f>
        <v>196129.78999999998</v>
      </c>
      <c r="G283" s="185">
        <f>SUM(G268:G282)</f>
        <v>334800</v>
      </c>
      <c r="H283" s="186">
        <f>SUM(H268:H282)</f>
        <v>80454.3</v>
      </c>
      <c r="I283" s="141">
        <f>SUM(I268:I282)</f>
        <v>349800</v>
      </c>
    </row>
    <row r="284" spans="1:9" ht="34.5" thickTop="1">
      <c r="A284" s="258" t="s">
        <v>178</v>
      </c>
      <c r="B284" s="175">
        <v>5212</v>
      </c>
      <c r="C284" s="176"/>
      <c r="D284" s="176"/>
      <c r="E284" s="177"/>
      <c r="F284" s="178"/>
      <c r="G284" s="178"/>
      <c r="H284" s="178"/>
      <c r="I284" s="250"/>
    </row>
    <row r="285" spans="1:9" ht="12" thickBot="1">
      <c r="A285" s="137"/>
      <c r="B285" s="138"/>
      <c r="C285" s="137">
        <v>5901</v>
      </c>
      <c r="D285" s="137" t="s">
        <v>174</v>
      </c>
      <c r="E285" s="139">
        <v>0</v>
      </c>
      <c r="F285" s="140">
        <v>0</v>
      </c>
      <c r="G285" s="140">
        <v>10000</v>
      </c>
      <c r="H285" s="140">
        <v>0</v>
      </c>
      <c r="I285" s="140">
        <v>10000</v>
      </c>
    </row>
    <row r="286" spans="1:9" ht="12.75" thickBot="1" thickTop="1">
      <c r="A286" s="187"/>
      <c r="B286" s="188"/>
      <c r="C286" s="187"/>
      <c r="D286" s="187"/>
      <c r="E286" s="189">
        <f>SUM(E285)</f>
        <v>0</v>
      </c>
      <c r="F286" s="190">
        <f>SUM(F285)</f>
        <v>0</v>
      </c>
      <c r="G286" s="190">
        <f>SUM(G285)</f>
        <v>10000</v>
      </c>
      <c r="H286" s="190">
        <f>SUM(H285)</f>
        <v>0</v>
      </c>
      <c r="I286" s="251">
        <f>SUM(I285)</f>
        <v>10000</v>
      </c>
    </row>
    <row r="287" spans="1:9" ht="23.25" thickTop="1">
      <c r="A287" s="257" t="s">
        <v>134</v>
      </c>
      <c r="B287" s="161">
        <v>6112</v>
      </c>
      <c r="C287" s="161"/>
      <c r="D287" s="161"/>
      <c r="E287" s="163"/>
      <c r="F287" s="164"/>
      <c r="G287" s="164"/>
      <c r="H287" s="164"/>
      <c r="I287" s="164"/>
    </row>
    <row r="288" spans="1:9" ht="11.25">
      <c r="A288" s="30"/>
      <c r="B288" s="30"/>
      <c r="C288" s="35">
        <v>5023</v>
      </c>
      <c r="D288" s="35" t="s">
        <v>135</v>
      </c>
      <c r="E288" s="32">
        <v>466792</v>
      </c>
      <c r="F288" s="33">
        <v>476724</v>
      </c>
      <c r="G288" s="33">
        <v>500000</v>
      </c>
      <c r="H288" s="33">
        <v>354292</v>
      </c>
      <c r="I288" s="33">
        <v>500000</v>
      </c>
    </row>
    <row r="289" spans="1:9" ht="11.25">
      <c r="A289" s="31"/>
      <c r="B289" s="34"/>
      <c r="C289" s="31">
        <v>5031</v>
      </c>
      <c r="D289" s="31" t="s">
        <v>56</v>
      </c>
      <c r="E289" s="105">
        <v>0</v>
      </c>
      <c r="F289" s="106">
        <v>0</v>
      </c>
      <c r="G289" s="106">
        <v>0</v>
      </c>
      <c r="H289" s="106">
        <v>0</v>
      </c>
      <c r="I289" s="33">
        <v>0</v>
      </c>
    </row>
    <row r="290" spans="1:9" ht="12" thickBot="1">
      <c r="A290" s="31"/>
      <c r="B290" s="34"/>
      <c r="C290" s="31">
        <v>5032</v>
      </c>
      <c r="D290" s="31" t="s">
        <v>57</v>
      </c>
      <c r="E290" s="105">
        <v>41413</v>
      </c>
      <c r="F290" s="106">
        <v>42624</v>
      </c>
      <c r="G290" s="106">
        <v>45000</v>
      </c>
      <c r="H290" s="106">
        <v>31968</v>
      </c>
      <c r="I290" s="33">
        <v>45000</v>
      </c>
    </row>
    <row r="291" spans="1:9" ht="12.75" thickBot="1" thickTop="1">
      <c r="A291" s="191"/>
      <c r="B291" s="192"/>
      <c r="C291" s="107"/>
      <c r="D291" s="107"/>
      <c r="E291" s="109">
        <f>SUM(E288:E290)</f>
        <v>508205</v>
      </c>
      <c r="F291" s="110">
        <f>SUM(F288:F290)</f>
        <v>519348</v>
      </c>
      <c r="G291" s="110">
        <f>SUM(G288:G290)</f>
        <v>545000</v>
      </c>
      <c r="H291" s="110">
        <f>SUM(H288:H290)</f>
        <v>386260</v>
      </c>
      <c r="I291" s="142">
        <f>SUM(I288:I290)</f>
        <v>545000</v>
      </c>
    </row>
    <row r="292" spans="1:9" ht="34.5" thickTop="1">
      <c r="A292" s="256" t="s">
        <v>167</v>
      </c>
      <c r="B292" s="193">
        <v>6114</v>
      </c>
      <c r="C292" s="161"/>
      <c r="D292" s="161"/>
      <c r="E292" s="163"/>
      <c r="F292" s="164"/>
      <c r="G292" s="164"/>
      <c r="H292" s="164"/>
      <c r="I292" s="164"/>
    </row>
    <row r="293" spans="1:9" ht="11.25">
      <c r="A293" s="3"/>
      <c r="B293" s="119"/>
      <c r="C293" s="31">
        <v>5019</v>
      </c>
      <c r="D293" s="31" t="s">
        <v>168</v>
      </c>
      <c r="E293" s="32">
        <v>0</v>
      </c>
      <c r="F293" s="33">
        <v>0</v>
      </c>
      <c r="G293" s="33">
        <v>2000</v>
      </c>
      <c r="H293" s="33">
        <v>0</v>
      </c>
      <c r="I293" s="33">
        <v>0</v>
      </c>
    </row>
    <row r="294" spans="1:9" ht="11.25">
      <c r="A294" s="3"/>
      <c r="B294" s="119"/>
      <c r="C294" s="31">
        <v>5021</v>
      </c>
      <c r="D294" s="31" t="s">
        <v>18</v>
      </c>
      <c r="E294" s="32">
        <v>0</v>
      </c>
      <c r="F294" s="33">
        <v>0</v>
      </c>
      <c r="G294" s="33">
        <v>22000</v>
      </c>
      <c r="H294" s="33">
        <v>0</v>
      </c>
      <c r="I294" s="33">
        <v>0</v>
      </c>
    </row>
    <row r="295" spans="1:9" ht="11.25">
      <c r="A295" s="3"/>
      <c r="B295" s="119"/>
      <c r="C295" s="31">
        <v>5039</v>
      </c>
      <c r="D295" s="31" t="s">
        <v>169</v>
      </c>
      <c r="E295" s="32">
        <v>0</v>
      </c>
      <c r="F295" s="33">
        <v>0</v>
      </c>
      <c r="G295" s="33">
        <v>1000</v>
      </c>
      <c r="H295" s="33">
        <v>0</v>
      </c>
      <c r="I295" s="33">
        <v>0</v>
      </c>
    </row>
    <row r="296" spans="1:9" ht="11.25">
      <c r="A296" s="3"/>
      <c r="B296" s="119"/>
      <c r="C296" s="31">
        <v>5139</v>
      </c>
      <c r="D296" s="31" t="s">
        <v>105</v>
      </c>
      <c r="E296" s="32">
        <v>0</v>
      </c>
      <c r="F296" s="33">
        <v>0</v>
      </c>
      <c r="G296" s="33">
        <v>10000</v>
      </c>
      <c r="H296" s="33">
        <v>0</v>
      </c>
      <c r="I296" s="33">
        <v>0</v>
      </c>
    </row>
    <row r="297" spans="1:9" ht="11.25">
      <c r="A297" s="3"/>
      <c r="B297" s="119"/>
      <c r="C297" s="31">
        <v>5173</v>
      </c>
      <c r="D297" s="31" t="s">
        <v>2</v>
      </c>
      <c r="E297" s="32">
        <v>0</v>
      </c>
      <c r="F297" s="33">
        <v>0</v>
      </c>
      <c r="G297" s="33">
        <v>1000</v>
      </c>
      <c r="H297" s="33">
        <v>0</v>
      </c>
      <c r="I297" s="33">
        <v>0</v>
      </c>
    </row>
    <row r="298" spans="1:9" ht="12" thickBot="1">
      <c r="A298" s="5"/>
      <c r="B298" s="120"/>
      <c r="C298" s="65">
        <v>5175</v>
      </c>
      <c r="D298" s="65" t="s">
        <v>122</v>
      </c>
      <c r="E298" s="67">
        <v>0</v>
      </c>
      <c r="F298" s="68">
        <v>0</v>
      </c>
      <c r="G298" s="68">
        <v>1500</v>
      </c>
      <c r="H298" s="33">
        <v>0</v>
      </c>
      <c r="I298" s="68">
        <v>0</v>
      </c>
    </row>
    <row r="299" spans="1:9" ht="12.75" thickBot="1" thickTop="1">
      <c r="A299" s="6"/>
      <c r="B299" s="123"/>
      <c r="C299" s="107"/>
      <c r="D299" s="107"/>
      <c r="E299" s="141">
        <f>SUM(E293:E298)</f>
        <v>0</v>
      </c>
      <c r="F299" s="142">
        <f>SUM(F293:F298)</f>
        <v>0</v>
      </c>
      <c r="G299" s="142">
        <f>SUM(G293:G298)</f>
        <v>37500</v>
      </c>
      <c r="H299" s="142">
        <f>SUM(H293:H298)</f>
        <v>0</v>
      </c>
      <c r="I299" s="142">
        <f>SUM(I293:I298)</f>
        <v>0</v>
      </c>
    </row>
    <row r="300" spans="1:9" ht="57" thickTop="1">
      <c r="A300" s="255" t="s">
        <v>136</v>
      </c>
      <c r="B300" s="111">
        <v>6115</v>
      </c>
      <c r="C300" s="146"/>
      <c r="D300" s="146"/>
      <c r="E300" s="194"/>
      <c r="F300" s="195"/>
      <c r="G300" s="195"/>
      <c r="H300" s="195"/>
      <c r="I300" s="195"/>
    </row>
    <row r="301" spans="1:9" ht="11.25">
      <c r="A301" s="133"/>
      <c r="B301" s="134"/>
      <c r="C301" s="133">
        <v>5021</v>
      </c>
      <c r="D301" s="133" t="s">
        <v>18</v>
      </c>
      <c r="E301" s="125">
        <v>0</v>
      </c>
      <c r="F301" s="126">
        <v>15820</v>
      </c>
      <c r="G301" s="126">
        <v>0</v>
      </c>
      <c r="H301" s="33">
        <v>0</v>
      </c>
      <c r="I301" s="136">
        <v>0</v>
      </c>
    </row>
    <row r="302" spans="1:9" ht="11.25">
      <c r="A302" s="133"/>
      <c r="B302" s="134"/>
      <c r="C302" s="133">
        <v>5039</v>
      </c>
      <c r="D302" s="133" t="s">
        <v>169</v>
      </c>
      <c r="E302" s="125">
        <v>0</v>
      </c>
      <c r="F302" s="126">
        <v>0</v>
      </c>
      <c r="G302" s="126">
        <v>0</v>
      </c>
      <c r="H302" s="33">
        <v>0</v>
      </c>
      <c r="I302" s="136">
        <v>0</v>
      </c>
    </row>
    <row r="303" spans="1:9" ht="11.25">
      <c r="A303" s="133"/>
      <c r="B303" s="134"/>
      <c r="C303" s="133">
        <v>5137</v>
      </c>
      <c r="D303" s="133" t="s">
        <v>50</v>
      </c>
      <c r="E303" s="125">
        <v>0</v>
      </c>
      <c r="F303" s="126">
        <v>540</v>
      </c>
      <c r="G303" s="126">
        <v>0</v>
      </c>
      <c r="H303" s="33">
        <v>0</v>
      </c>
      <c r="I303" s="136">
        <v>0</v>
      </c>
    </row>
    <row r="304" spans="1:9" ht="11.25">
      <c r="A304" s="31"/>
      <c r="B304" s="34"/>
      <c r="C304" s="31">
        <v>5139</v>
      </c>
      <c r="D304" s="31" t="s">
        <v>105</v>
      </c>
      <c r="E304" s="125">
        <v>0</v>
      </c>
      <c r="F304" s="126">
        <v>6171</v>
      </c>
      <c r="G304" s="126">
        <v>0</v>
      </c>
      <c r="H304" s="33">
        <v>0</v>
      </c>
      <c r="I304" s="136">
        <v>0</v>
      </c>
    </row>
    <row r="305" spans="1:9" ht="11.25">
      <c r="A305" s="31"/>
      <c r="B305" s="34"/>
      <c r="C305" s="31">
        <v>5168</v>
      </c>
      <c r="D305" s="31" t="s">
        <v>204</v>
      </c>
      <c r="E305" s="125"/>
      <c r="F305" s="126">
        <v>726</v>
      </c>
      <c r="G305" s="126">
        <v>0</v>
      </c>
      <c r="H305" s="33">
        <v>0</v>
      </c>
      <c r="I305" s="136">
        <v>0</v>
      </c>
    </row>
    <row r="306" spans="1:9" ht="11.25">
      <c r="A306" s="31"/>
      <c r="B306" s="34"/>
      <c r="C306" s="31">
        <v>5169</v>
      </c>
      <c r="D306" s="31" t="s">
        <v>16</v>
      </c>
      <c r="E306" s="125"/>
      <c r="F306" s="126">
        <v>700</v>
      </c>
      <c r="G306" s="126">
        <v>0</v>
      </c>
      <c r="H306" s="33">
        <v>0</v>
      </c>
      <c r="I306" s="136">
        <v>0</v>
      </c>
    </row>
    <row r="307" spans="1:9" ht="11.25">
      <c r="A307" s="31"/>
      <c r="B307" s="34"/>
      <c r="C307" s="31">
        <v>5173</v>
      </c>
      <c r="D307" s="31" t="s">
        <v>2</v>
      </c>
      <c r="E307" s="125">
        <v>0</v>
      </c>
      <c r="F307" s="126">
        <v>0</v>
      </c>
      <c r="G307" s="126">
        <v>0</v>
      </c>
      <c r="H307" s="33">
        <v>0</v>
      </c>
      <c r="I307" s="136">
        <v>0</v>
      </c>
    </row>
    <row r="308" spans="1:9" ht="12" thickBot="1">
      <c r="A308" s="65"/>
      <c r="B308" s="66"/>
      <c r="C308" s="65">
        <v>5175</v>
      </c>
      <c r="D308" s="65" t="s">
        <v>122</v>
      </c>
      <c r="E308" s="149">
        <v>0</v>
      </c>
      <c r="F308" s="126">
        <v>1874</v>
      </c>
      <c r="G308" s="126">
        <v>0</v>
      </c>
      <c r="H308" s="33">
        <v>0</v>
      </c>
      <c r="I308" s="241">
        <v>0</v>
      </c>
    </row>
    <row r="309" spans="1:9" ht="12.75" thickBot="1" thickTop="1">
      <c r="A309" s="107"/>
      <c r="B309" s="108"/>
      <c r="C309" s="107"/>
      <c r="D309" s="107"/>
      <c r="E309" s="109">
        <f>SUM(E301:E308)</f>
        <v>0</v>
      </c>
      <c r="F309" s="110">
        <f>SUM(F301:F308)</f>
        <v>25831</v>
      </c>
      <c r="G309" s="110">
        <f>SUM(G301:G308)</f>
        <v>0</v>
      </c>
      <c r="H309" s="110">
        <f>SUM(H301:H308)</f>
        <v>0</v>
      </c>
      <c r="I309" s="142">
        <f>SUM(I301:I308)</f>
        <v>0</v>
      </c>
    </row>
    <row r="310" spans="1:9" ht="34.5" thickTop="1">
      <c r="A310" s="255" t="s">
        <v>137</v>
      </c>
      <c r="B310" s="111">
        <v>6117</v>
      </c>
      <c r="C310" s="146"/>
      <c r="D310" s="146"/>
      <c r="E310" s="112"/>
      <c r="F310" s="113"/>
      <c r="G310" s="113"/>
      <c r="H310" s="113"/>
      <c r="I310" s="195"/>
    </row>
    <row r="311" spans="1:9" ht="11.25">
      <c r="A311" s="31"/>
      <c r="B311" s="34"/>
      <c r="C311" s="31">
        <v>5021</v>
      </c>
      <c r="D311" s="31" t="s">
        <v>18</v>
      </c>
      <c r="E311" s="105">
        <v>0</v>
      </c>
      <c r="F311" s="106">
        <v>0</v>
      </c>
      <c r="G311" s="106">
        <v>0</v>
      </c>
      <c r="H311" s="106">
        <v>0</v>
      </c>
      <c r="I311" s="33">
        <v>0</v>
      </c>
    </row>
    <row r="312" spans="1:9" ht="11.25">
      <c r="A312" s="31"/>
      <c r="B312" s="34"/>
      <c r="C312" s="31">
        <v>5173</v>
      </c>
      <c r="D312" s="31" t="s">
        <v>2</v>
      </c>
      <c r="E312" s="105">
        <v>0</v>
      </c>
      <c r="F312" s="106">
        <v>0</v>
      </c>
      <c r="G312" s="106">
        <v>0</v>
      </c>
      <c r="H312" s="106">
        <v>0</v>
      </c>
      <c r="I312" s="33">
        <v>0</v>
      </c>
    </row>
    <row r="313" spans="1:9" ht="12" thickBot="1">
      <c r="A313" s="65"/>
      <c r="B313" s="66"/>
      <c r="C313" s="65">
        <v>5175</v>
      </c>
      <c r="D313" s="65" t="s">
        <v>122</v>
      </c>
      <c r="E313" s="115">
        <v>0</v>
      </c>
      <c r="F313" s="106">
        <v>0</v>
      </c>
      <c r="G313" s="116">
        <v>0</v>
      </c>
      <c r="H313" s="116">
        <v>0</v>
      </c>
      <c r="I313" s="68">
        <v>0</v>
      </c>
    </row>
    <row r="314" spans="1:9" ht="12.75" thickBot="1" thickTop="1">
      <c r="A314" s="108"/>
      <c r="B314" s="108"/>
      <c r="C314" s="107"/>
      <c r="D314" s="107"/>
      <c r="E314" s="109">
        <f>SUM(E311:E313)</f>
        <v>0</v>
      </c>
      <c r="F314" s="110">
        <f>SUM(F311:F313)</f>
        <v>0</v>
      </c>
      <c r="G314" s="110">
        <f>SUM(G311:G313)</f>
        <v>0</v>
      </c>
      <c r="H314" s="110">
        <f>SUM(H311:H313)</f>
        <v>0</v>
      </c>
      <c r="I314" s="142">
        <f>SUM(I311:I313)</f>
        <v>0</v>
      </c>
    </row>
    <row r="315" spans="1:9" ht="12" thickTop="1">
      <c r="A315" s="161" t="s">
        <v>170</v>
      </c>
      <c r="B315" s="161">
        <v>6118</v>
      </c>
      <c r="C315" s="162"/>
      <c r="D315" s="162"/>
      <c r="E315" s="196"/>
      <c r="F315" s="197"/>
      <c r="G315" s="197"/>
      <c r="H315" s="197"/>
      <c r="I315" s="197"/>
    </row>
    <row r="316" spans="1:9" ht="11.25">
      <c r="A316" s="34"/>
      <c r="B316" s="34"/>
      <c r="C316" s="31">
        <v>5021</v>
      </c>
      <c r="D316" s="31" t="s">
        <v>18</v>
      </c>
      <c r="E316" s="32">
        <v>0</v>
      </c>
      <c r="F316" s="33">
        <v>0</v>
      </c>
      <c r="G316" s="33">
        <v>0</v>
      </c>
      <c r="H316" s="33">
        <v>0</v>
      </c>
      <c r="I316" s="33">
        <v>20000</v>
      </c>
    </row>
    <row r="317" spans="1:9" ht="11.25">
      <c r="A317" s="34"/>
      <c r="B317" s="34"/>
      <c r="C317" s="31">
        <v>5173</v>
      </c>
      <c r="D317" s="31" t="s">
        <v>2</v>
      </c>
      <c r="E317" s="32">
        <v>0</v>
      </c>
      <c r="F317" s="33">
        <v>0</v>
      </c>
      <c r="G317" s="33">
        <v>0</v>
      </c>
      <c r="H317" s="33">
        <v>0</v>
      </c>
      <c r="I317" s="33">
        <v>0</v>
      </c>
    </row>
    <row r="318" spans="1:9" ht="12" thickBot="1">
      <c r="A318" s="66"/>
      <c r="B318" s="66"/>
      <c r="C318" s="65">
        <v>5175</v>
      </c>
      <c r="D318" s="65" t="s">
        <v>122</v>
      </c>
      <c r="E318" s="32">
        <v>0</v>
      </c>
      <c r="F318" s="33">
        <v>0</v>
      </c>
      <c r="G318" s="68">
        <v>0</v>
      </c>
      <c r="H318" s="68">
        <v>0</v>
      </c>
      <c r="I318" s="68">
        <v>0</v>
      </c>
    </row>
    <row r="319" spans="1:9" ht="12.75" thickBot="1" thickTop="1">
      <c r="A319" s="108"/>
      <c r="B319" s="108"/>
      <c r="C319" s="107"/>
      <c r="D319" s="107"/>
      <c r="E319" s="141">
        <f>SUM(E316:E318)</f>
        <v>0</v>
      </c>
      <c r="F319" s="142">
        <f>SUM(F316:F318)</f>
        <v>0</v>
      </c>
      <c r="G319" s="142">
        <f>SUM(G316:G318)</f>
        <v>0</v>
      </c>
      <c r="H319" s="142">
        <f>SUM(H316:H318)</f>
        <v>0</v>
      </c>
      <c r="I319" s="142">
        <f>SUM(I316:I318)</f>
        <v>20000</v>
      </c>
    </row>
    <row r="320" spans="1:9" ht="34.5" thickTop="1">
      <c r="A320" s="255" t="s">
        <v>93</v>
      </c>
      <c r="B320" s="111">
        <v>6171</v>
      </c>
      <c r="C320" s="146"/>
      <c r="D320" s="146"/>
      <c r="E320" s="112"/>
      <c r="F320" s="113"/>
      <c r="G320" s="113"/>
      <c r="H320" s="113"/>
      <c r="I320" s="195"/>
    </row>
    <row r="321" spans="1:9" ht="11.25">
      <c r="A321" s="31"/>
      <c r="B321" s="34"/>
      <c r="C321" s="31">
        <v>5011</v>
      </c>
      <c r="D321" s="31" t="s">
        <v>138</v>
      </c>
      <c r="E321" s="105">
        <v>764960</v>
      </c>
      <c r="F321" s="106">
        <v>784755</v>
      </c>
      <c r="G321" s="106">
        <v>850000</v>
      </c>
      <c r="H321" s="106">
        <v>631406</v>
      </c>
      <c r="I321" s="33">
        <v>960000</v>
      </c>
    </row>
    <row r="322" spans="1:9" ht="11.25">
      <c r="A322" s="31"/>
      <c r="B322" s="34"/>
      <c r="C322" s="31">
        <v>5021</v>
      </c>
      <c r="D322" s="31" t="s">
        <v>18</v>
      </c>
      <c r="E322" s="105">
        <v>143579</v>
      </c>
      <c r="F322" s="106">
        <v>156621</v>
      </c>
      <c r="G322" s="106">
        <v>170000</v>
      </c>
      <c r="H322" s="106">
        <v>90720</v>
      </c>
      <c r="I322" s="33">
        <v>150000</v>
      </c>
    </row>
    <row r="323" spans="1:9" ht="11.25">
      <c r="A323" s="31"/>
      <c r="B323" s="34"/>
      <c r="C323" s="31">
        <v>5031</v>
      </c>
      <c r="D323" s="31" t="s">
        <v>139</v>
      </c>
      <c r="E323" s="105">
        <v>173940</v>
      </c>
      <c r="F323" s="106">
        <v>196842</v>
      </c>
      <c r="G323" s="106">
        <v>220000</v>
      </c>
      <c r="H323" s="106">
        <v>157654</v>
      </c>
      <c r="I323" s="33">
        <v>240000</v>
      </c>
    </row>
    <row r="324" spans="1:9" ht="11.25">
      <c r="A324" s="31"/>
      <c r="B324" s="34"/>
      <c r="C324" s="31">
        <v>5032</v>
      </c>
      <c r="D324" s="31" t="s">
        <v>140</v>
      </c>
      <c r="E324" s="105">
        <v>67218</v>
      </c>
      <c r="F324" s="106">
        <v>70864</v>
      </c>
      <c r="G324" s="106">
        <v>78000</v>
      </c>
      <c r="H324" s="106">
        <v>56751</v>
      </c>
      <c r="I324" s="33">
        <v>87000</v>
      </c>
    </row>
    <row r="325" spans="1:9" ht="11.25">
      <c r="A325" s="31"/>
      <c r="B325" s="34"/>
      <c r="C325" s="31">
        <v>5038</v>
      </c>
      <c r="D325" s="31" t="s">
        <v>141</v>
      </c>
      <c r="E325" s="105">
        <v>3096</v>
      </c>
      <c r="F325" s="106">
        <v>3325</v>
      </c>
      <c r="G325" s="106">
        <v>4000</v>
      </c>
      <c r="H325" s="106">
        <v>2560</v>
      </c>
      <c r="I325" s="33">
        <v>4000</v>
      </c>
    </row>
    <row r="326" spans="1:9" ht="11.25">
      <c r="A326" s="31"/>
      <c r="B326" s="34"/>
      <c r="C326" s="35">
        <v>5042</v>
      </c>
      <c r="D326" s="31" t="s">
        <v>142</v>
      </c>
      <c r="E326" s="105">
        <v>7865</v>
      </c>
      <c r="F326" s="106">
        <v>7865</v>
      </c>
      <c r="G326" s="106">
        <v>10000</v>
      </c>
      <c r="H326" s="106">
        <v>5445</v>
      </c>
      <c r="I326" s="33">
        <v>10000</v>
      </c>
    </row>
    <row r="327" spans="1:9" ht="11.25">
      <c r="A327" s="31"/>
      <c r="B327" s="34"/>
      <c r="C327" s="35">
        <v>5132</v>
      </c>
      <c r="D327" s="31" t="s">
        <v>129</v>
      </c>
      <c r="E327" s="105">
        <v>0</v>
      </c>
      <c r="F327" s="106">
        <v>1764</v>
      </c>
      <c r="G327" s="106">
        <v>1000</v>
      </c>
      <c r="H327" s="106">
        <v>1178</v>
      </c>
      <c r="I327" s="33">
        <v>1000</v>
      </c>
    </row>
    <row r="328" spans="1:9" ht="11.25">
      <c r="A328" s="31"/>
      <c r="B328" s="34"/>
      <c r="C328" s="31">
        <v>5133</v>
      </c>
      <c r="D328" s="31" t="s">
        <v>143</v>
      </c>
      <c r="E328" s="105">
        <v>0</v>
      </c>
      <c r="F328" s="106">
        <v>0</v>
      </c>
      <c r="G328" s="106">
        <v>1000</v>
      </c>
      <c r="H328" s="106">
        <v>0</v>
      </c>
      <c r="I328" s="33">
        <v>1000</v>
      </c>
    </row>
    <row r="329" spans="1:9" ht="11.25">
      <c r="A329" s="31"/>
      <c r="B329" s="34"/>
      <c r="C329" s="31">
        <v>5136</v>
      </c>
      <c r="D329" s="31" t="s">
        <v>144</v>
      </c>
      <c r="E329" s="105">
        <v>6273</v>
      </c>
      <c r="F329" s="106">
        <v>84</v>
      </c>
      <c r="G329" s="106">
        <v>3000</v>
      </c>
      <c r="H329" s="106">
        <v>195</v>
      </c>
      <c r="I329" s="33">
        <v>1000</v>
      </c>
    </row>
    <row r="330" spans="1:9" ht="11.25">
      <c r="A330" s="31"/>
      <c r="B330" s="34"/>
      <c r="C330" s="31">
        <v>5137</v>
      </c>
      <c r="D330" s="31" t="s">
        <v>50</v>
      </c>
      <c r="E330" s="105">
        <v>120320.2</v>
      </c>
      <c r="F330" s="106">
        <v>166257.5</v>
      </c>
      <c r="G330" s="106">
        <v>120000</v>
      </c>
      <c r="H330" s="106">
        <v>119424.9</v>
      </c>
      <c r="I330" s="33">
        <v>100000</v>
      </c>
    </row>
    <row r="331" spans="1:9" ht="11.25">
      <c r="A331" s="31"/>
      <c r="B331" s="34"/>
      <c r="C331" s="31">
        <v>5139</v>
      </c>
      <c r="D331" s="31" t="s">
        <v>105</v>
      </c>
      <c r="E331" s="105">
        <v>89312</v>
      </c>
      <c r="F331" s="106">
        <v>126151</v>
      </c>
      <c r="G331" s="106">
        <v>135000</v>
      </c>
      <c r="H331" s="106">
        <v>129425.1</v>
      </c>
      <c r="I331" s="33">
        <v>100000</v>
      </c>
    </row>
    <row r="332" spans="1:9" ht="11.25">
      <c r="A332" s="31"/>
      <c r="B332" s="34"/>
      <c r="C332" s="31">
        <v>5151</v>
      </c>
      <c r="D332" s="31" t="s">
        <v>103</v>
      </c>
      <c r="E332" s="105">
        <v>7152</v>
      </c>
      <c r="F332" s="106">
        <v>7453</v>
      </c>
      <c r="G332" s="106">
        <v>8000</v>
      </c>
      <c r="H332" s="106">
        <v>3488</v>
      </c>
      <c r="I332" s="33">
        <v>8000</v>
      </c>
    </row>
    <row r="333" spans="1:9" ht="11.25">
      <c r="A333" s="31"/>
      <c r="B333" s="34"/>
      <c r="C333" s="31">
        <v>5154</v>
      </c>
      <c r="D333" s="31" t="s">
        <v>17</v>
      </c>
      <c r="E333" s="105">
        <v>139213</v>
      </c>
      <c r="F333" s="106">
        <v>121290</v>
      </c>
      <c r="G333" s="106">
        <v>285000</v>
      </c>
      <c r="H333" s="106">
        <v>259206</v>
      </c>
      <c r="I333" s="33">
        <v>200000</v>
      </c>
    </row>
    <row r="334" spans="1:9" ht="11.25">
      <c r="A334" s="31"/>
      <c r="B334" s="34"/>
      <c r="C334" s="31">
        <v>5161</v>
      </c>
      <c r="D334" s="31" t="s">
        <v>117</v>
      </c>
      <c r="E334" s="105">
        <v>13682</v>
      </c>
      <c r="F334" s="106">
        <v>18574</v>
      </c>
      <c r="G334" s="106">
        <v>18000</v>
      </c>
      <c r="H334" s="106">
        <v>11619</v>
      </c>
      <c r="I334" s="33">
        <v>18000</v>
      </c>
    </row>
    <row r="335" spans="1:9" ht="11.25">
      <c r="A335" s="31"/>
      <c r="B335" s="34"/>
      <c r="C335" s="31">
        <v>5162</v>
      </c>
      <c r="D335" s="31" t="s">
        <v>145</v>
      </c>
      <c r="E335" s="105">
        <v>20335.82</v>
      </c>
      <c r="F335" s="106">
        <v>22102.78</v>
      </c>
      <c r="G335" s="106">
        <v>22000</v>
      </c>
      <c r="H335" s="106">
        <v>19476.61</v>
      </c>
      <c r="I335" s="33">
        <v>24000</v>
      </c>
    </row>
    <row r="336" spans="1:9" ht="11.25">
      <c r="A336" s="31"/>
      <c r="B336" s="34"/>
      <c r="C336" s="31">
        <v>5163</v>
      </c>
      <c r="D336" s="31" t="s">
        <v>35</v>
      </c>
      <c r="E336" s="105">
        <v>21949.4</v>
      </c>
      <c r="F336" s="106">
        <v>25768.4</v>
      </c>
      <c r="G336" s="106">
        <v>40000</v>
      </c>
      <c r="H336" s="106">
        <v>35522.87</v>
      </c>
      <c r="I336" s="33">
        <v>38000</v>
      </c>
    </row>
    <row r="337" spans="1:9" ht="11.25">
      <c r="A337" s="65"/>
      <c r="B337" s="66"/>
      <c r="C337" s="65">
        <v>5166</v>
      </c>
      <c r="D337" s="65" t="s">
        <v>101</v>
      </c>
      <c r="E337" s="115">
        <v>135000</v>
      </c>
      <c r="F337" s="116">
        <v>180000</v>
      </c>
      <c r="G337" s="116">
        <v>180000</v>
      </c>
      <c r="H337" s="116">
        <v>135000</v>
      </c>
      <c r="I337" s="68">
        <v>220000</v>
      </c>
    </row>
    <row r="338" spans="1:9" ht="11.25">
      <c r="A338" s="31"/>
      <c r="B338" s="34"/>
      <c r="C338" s="31">
        <v>5167</v>
      </c>
      <c r="D338" s="31" t="s">
        <v>146</v>
      </c>
      <c r="E338" s="105">
        <v>1959</v>
      </c>
      <c r="F338" s="106">
        <v>6201</v>
      </c>
      <c r="G338" s="106">
        <v>16000</v>
      </c>
      <c r="H338" s="106">
        <v>15734</v>
      </c>
      <c r="I338" s="33">
        <v>15000</v>
      </c>
    </row>
    <row r="339" spans="1:9" ht="11.25">
      <c r="A339" s="65"/>
      <c r="B339" s="66"/>
      <c r="C339" s="65">
        <v>5168</v>
      </c>
      <c r="D339" s="65" t="s">
        <v>147</v>
      </c>
      <c r="E339" s="115">
        <v>33483</v>
      </c>
      <c r="F339" s="116">
        <v>28179</v>
      </c>
      <c r="G339" s="116">
        <v>35000</v>
      </c>
      <c r="H339" s="116">
        <v>20061</v>
      </c>
      <c r="I339" s="68">
        <v>35000</v>
      </c>
    </row>
    <row r="340" spans="1:9" ht="11.25">
      <c r="A340" s="65"/>
      <c r="B340" s="66"/>
      <c r="C340" s="65">
        <v>5169</v>
      </c>
      <c r="D340" s="65" t="s">
        <v>16</v>
      </c>
      <c r="E340" s="115">
        <v>233958.46</v>
      </c>
      <c r="F340" s="116">
        <v>223191.62</v>
      </c>
      <c r="G340" s="116">
        <v>177000</v>
      </c>
      <c r="H340" s="116">
        <v>163730.14</v>
      </c>
      <c r="I340" s="68">
        <v>220000</v>
      </c>
    </row>
    <row r="341" spans="1:9" ht="11.25">
      <c r="A341" s="65"/>
      <c r="B341" s="66"/>
      <c r="C341" s="65">
        <v>5171</v>
      </c>
      <c r="D341" s="65" t="s">
        <v>148</v>
      </c>
      <c r="E341" s="115">
        <v>93653</v>
      </c>
      <c r="F341" s="116">
        <v>270764</v>
      </c>
      <c r="G341" s="116">
        <v>270000</v>
      </c>
      <c r="H341" s="116">
        <v>266146</v>
      </c>
      <c r="I341" s="68">
        <v>150000</v>
      </c>
    </row>
    <row r="342" spans="1:9" ht="11.25">
      <c r="A342" s="65"/>
      <c r="B342" s="66"/>
      <c r="C342" s="65">
        <v>5172</v>
      </c>
      <c r="D342" s="65" t="s">
        <v>54</v>
      </c>
      <c r="E342" s="115">
        <v>13198</v>
      </c>
      <c r="F342" s="116">
        <v>82097</v>
      </c>
      <c r="G342" s="116">
        <v>15000</v>
      </c>
      <c r="H342" s="116">
        <v>11858</v>
      </c>
      <c r="I342" s="68">
        <v>20000</v>
      </c>
    </row>
    <row r="343" spans="1:9" ht="11.25">
      <c r="A343" s="65"/>
      <c r="B343" s="66"/>
      <c r="C343" s="65">
        <v>5173</v>
      </c>
      <c r="D343" s="65" t="s">
        <v>2</v>
      </c>
      <c r="E343" s="115">
        <v>462</v>
      </c>
      <c r="F343" s="116">
        <v>0</v>
      </c>
      <c r="G343" s="116">
        <v>1000</v>
      </c>
      <c r="H343" s="116">
        <v>840</v>
      </c>
      <c r="I343" s="68">
        <v>1000</v>
      </c>
    </row>
    <row r="344" spans="1:9" ht="11.25">
      <c r="A344" s="65"/>
      <c r="B344" s="66"/>
      <c r="C344" s="65">
        <v>5175</v>
      </c>
      <c r="D344" s="65" t="s">
        <v>122</v>
      </c>
      <c r="E344" s="115">
        <v>5539</v>
      </c>
      <c r="F344" s="116">
        <v>13451</v>
      </c>
      <c r="G344" s="116">
        <v>15000</v>
      </c>
      <c r="H344" s="116">
        <v>14377</v>
      </c>
      <c r="I344" s="68">
        <v>15000</v>
      </c>
    </row>
    <row r="345" spans="1:9" ht="11.25">
      <c r="A345" s="65"/>
      <c r="B345" s="66"/>
      <c r="C345" s="65">
        <v>5192</v>
      </c>
      <c r="D345" s="65" t="s">
        <v>192</v>
      </c>
      <c r="E345" s="115">
        <v>0</v>
      </c>
      <c r="F345" s="116">
        <v>2716</v>
      </c>
      <c r="G345" s="116">
        <v>46000</v>
      </c>
      <c r="H345" s="116">
        <v>45563.87</v>
      </c>
      <c r="I345" s="68">
        <v>3000</v>
      </c>
    </row>
    <row r="346" spans="1:9" ht="11.25">
      <c r="A346" s="65"/>
      <c r="B346" s="66"/>
      <c r="C346" s="65">
        <v>5194</v>
      </c>
      <c r="D346" s="65" t="s">
        <v>1</v>
      </c>
      <c r="E346" s="115">
        <v>6495</v>
      </c>
      <c r="F346" s="116">
        <v>0</v>
      </c>
      <c r="G346" s="116">
        <v>5000</v>
      </c>
      <c r="H346" s="116">
        <v>0</v>
      </c>
      <c r="I346" s="68">
        <v>5000</v>
      </c>
    </row>
    <row r="347" spans="1:9" ht="11.25">
      <c r="A347" s="65"/>
      <c r="B347" s="66"/>
      <c r="C347" s="65">
        <v>5229</v>
      </c>
      <c r="D347" s="65" t="s">
        <v>175</v>
      </c>
      <c r="E347" s="115">
        <v>9410</v>
      </c>
      <c r="F347" s="116">
        <v>24410</v>
      </c>
      <c r="G347" s="116">
        <v>10000</v>
      </c>
      <c r="H347" s="116">
        <v>9410</v>
      </c>
      <c r="I347" s="68">
        <v>10000</v>
      </c>
    </row>
    <row r="348" spans="1:9" ht="11.25">
      <c r="A348" s="65"/>
      <c r="B348" s="66"/>
      <c r="C348" s="65">
        <v>5321</v>
      </c>
      <c r="D348" s="65" t="s">
        <v>113</v>
      </c>
      <c r="E348" s="115">
        <v>3400</v>
      </c>
      <c r="F348" s="116">
        <v>3000</v>
      </c>
      <c r="G348" s="116">
        <v>4000</v>
      </c>
      <c r="H348" s="116">
        <v>0</v>
      </c>
      <c r="I348" s="68">
        <v>4000</v>
      </c>
    </row>
    <row r="349" spans="1:9" ht="11.25">
      <c r="A349" s="65"/>
      <c r="B349" s="66"/>
      <c r="C349" s="65">
        <v>5329</v>
      </c>
      <c r="D349" s="65" t="s">
        <v>205</v>
      </c>
      <c r="E349" s="115"/>
      <c r="F349" s="116">
        <v>14500</v>
      </c>
      <c r="G349" s="116">
        <v>0</v>
      </c>
      <c r="H349" s="116">
        <v>0</v>
      </c>
      <c r="I349" s="68">
        <v>0</v>
      </c>
    </row>
    <row r="350" spans="1:9" ht="11.25">
      <c r="A350" s="65"/>
      <c r="B350" s="66"/>
      <c r="C350" s="65">
        <v>5362</v>
      </c>
      <c r="D350" s="65" t="s">
        <v>37</v>
      </c>
      <c r="E350" s="115">
        <v>1531818</v>
      </c>
      <c r="F350" s="116">
        <v>168900</v>
      </c>
      <c r="G350" s="116">
        <v>756350</v>
      </c>
      <c r="H350" s="116">
        <v>755614</v>
      </c>
      <c r="I350" s="68">
        <v>10000</v>
      </c>
    </row>
    <row r="351" spans="1:9" ht="11.25">
      <c r="A351" s="65"/>
      <c r="B351" s="66"/>
      <c r="C351" s="65">
        <v>5424</v>
      </c>
      <c r="D351" s="65" t="s">
        <v>149</v>
      </c>
      <c r="E351" s="115">
        <v>5067</v>
      </c>
      <c r="F351" s="116">
        <v>3606</v>
      </c>
      <c r="G351" s="116">
        <v>10000</v>
      </c>
      <c r="H351" s="116">
        <v>0</v>
      </c>
      <c r="I351" s="68">
        <v>10000</v>
      </c>
    </row>
    <row r="352" spans="1:9" ht="11.25">
      <c r="A352" s="65"/>
      <c r="B352" s="66"/>
      <c r="C352" s="65">
        <v>6121</v>
      </c>
      <c r="D352" s="65" t="s">
        <v>212</v>
      </c>
      <c r="E352" s="115"/>
      <c r="F352" s="116"/>
      <c r="G352" s="116">
        <v>87000</v>
      </c>
      <c r="H352" s="116">
        <v>86657</v>
      </c>
      <c r="I352" s="68">
        <v>1500000</v>
      </c>
    </row>
    <row r="353" spans="1:9" ht="11.25">
      <c r="A353" s="65"/>
      <c r="B353" s="66"/>
      <c r="C353" s="65">
        <v>6122</v>
      </c>
      <c r="D353" s="65" t="s">
        <v>171</v>
      </c>
      <c r="E353" s="115"/>
      <c r="F353" s="116">
        <v>0</v>
      </c>
      <c r="G353" s="116">
        <v>62000</v>
      </c>
      <c r="H353" s="116">
        <v>61473</v>
      </c>
      <c r="I353" s="68">
        <v>0</v>
      </c>
    </row>
    <row r="354" spans="1:9" ht="12" thickBot="1">
      <c r="A354" s="65"/>
      <c r="B354" s="66"/>
      <c r="C354" s="65">
        <v>6130</v>
      </c>
      <c r="D354" s="65" t="s">
        <v>39</v>
      </c>
      <c r="E354" s="115">
        <v>0</v>
      </c>
      <c r="F354" s="116">
        <v>15500</v>
      </c>
      <c r="G354" s="116">
        <v>0</v>
      </c>
      <c r="H354" s="116">
        <v>0</v>
      </c>
      <c r="I354" s="68">
        <v>0</v>
      </c>
    </row>
    <row r="355" spans="1:9" ht="12.75" thickBot="1" thickTop="1">
      <c r="A355" s="107"/>
      <c r="B355" s="108"/>
      <c r="C355" s="107"/>
      <c r="D355" s="107"/>
      <c r="E355" s="141">
        <f>SUM(E321:E354)</f>
        <v>3652337.88</v>
      </c>
      <c r="F355" s="142">
        <f>SUM(F321:F354)</f>
        <v>2746232.3</v>
      </c>
      <c r="G355" s="142">
        <f>SUM(G321:G354)</f>
        <v>3654350</v>
      </c>
      <c r="H355" s="142">
        <f>SUM(H321:H354)</f>
        <v>3110535.49</v>
      </c>
      <c r="I355" s="142">
        <f>SUM(I321:I354)</f>
        <v>4160000</v>
      </c>
    </row>
    <row r="356" spans="1:9" ht="12" thickTop="1">
      <c r="A356" s="161" t="s">
        <v>150</v>
      </c>
      <c r="B356" s="161">
        <v>6330</v>
      </c>
      <c r="C356" s="198"/>
      <c r="D356" s="198"/>
      <c r="E356" s="199"/>
      <c r="F356" s="200"/>
      <c r="G356" s="200"/>
      <c r="H356" s="200"/>
      <c r="I356" s="200"/>
    </row>
    <row r="357" spans="1:9" ht="11.25">
      <c r="A357" s="132"/>
      <c r="B357" s="132"/>
      <c r="C357" s="114">
        <v>5345</v>
      </c>
      <c r="D357" s="114" t="s">
        <v>151</v>
      </c>
      <c r="E357" s="67">
        <v>0</v>
      </c>
      <c r="F357" s="68">
        <v>1603000</v>
      </c>
      <c r="G357" s="68">
        <v>0</v>
      </c>
      <c r="H357" s="68">
        <v>324000</v>
      </c>
      <c r="I357" s="68">
        <v>0</v>
      </c>
    </row>
    <row r="358" spans="1:9" ht="12" thickBot="1">
      <c r="A358" s="148"/>
      <c r="B358" s="201"/>
      <c r="C358" s="202">
        <v>5348</v>
      </c>
      <c r="D358" s="202" t="s">
        <v>194</v>
      </c>
      <c r="E358" s="156"/>
      <c r="F358" s="157">
        <v>905000</v>
      </c>
      <c r="G358" s="157">
        <v>0</v>
      </c>
      <c r="H358" s="157">
        <v>867654</v>
      </c>
      <c r="I358" s="140">
        <v>0</v>
      </c>
    </row>
    <row r="359" spans="1:9" ht="12.75" thickBot="1" thickTop="1">
      <c r="A359" s="107"/>
      <c r="B359" s="108"/>
      <c r="C359" s="107"/>
      <c r="D359" s="107"/>
      <c r="E359" s="109">
        <f>SUM(E357)</f>
        <v>0</v>
      </c>
      <c r="F359" s="110">
        <f>SUM(F357:F358)</f>
        <v>2508000</v>
      </c>
      <c r="G359" s="110">
        <f>SUM(G357:G358)</f>
        <v>0</v>
      </c>
      <c r="H359" s="110">
        <f>SUM(H357:H358)</f>
        <v>1191654</v>
      </c>
      <c r="I359" s="142">
        <f>SUM(I357)</f>
        <v>0</v>
      </c>
    </row>
    <row r="360" spans="1:9" ht="34.5" thickTop="1">
      <c r="A360" s="255" t="s">
        <v>38</v>
      </c>
      <c r="B360" s="111">
        <v>6399</v>
      </c>
      <c r="C360" s="146"/>
      <c r="D360" s="146"/>
      <c r="E360" s="117"/>
      <c r="F360" s="118"/>
      <c r="G360" s="118"/>
      <c r="H360" s="118"/>
      <c r="I360" s="160"/>
    </row>
    <row r="361" spans="1:9" ht="12" thickBot="1">
      <c r="A361" s="148"/>
      <c r="B361" s="148"/>
      <c r="C361" s="147">
        <v>5901</v>
      </c>
      <c r="D361" s="147" t="s">
        <v>152</v>
      </c>
      <c r="E361" s="149">
        <v>0</v>
      </c>
      <c r="F361" s="150">
        <v>0</v>
      </c>
      <c r="G361" s="150">
        <v>0</v>
      </c>
      <c r="H361" s="150">
        <v>0</v>
      </c>
      <c r="I361" s="241">
        <v>0</v>
      </c>
    </row>
    <row r="362" spans="1:9" ht="12.75" thickBot="1" thickTop="1">
      <c r="A362" s="165"/>
      <c r="B362" s="165"/>
      <c r="C362" s="166"/>
      <c r="D362" s="166"/>
      <c r="E362" s="109">
        <f>SUM(E361)</f>
        <v>0</v>
      </c>
      <c r="F362" s="110">
        <f>SUM(F361)</f>
        <v>0</v>
      </c>
      <c r="G362" s="110">
        <f>SUM(G361)</f>
        <v>0</v>
      </c>
      <c r="H362" s="110">
        <f>SUM(H361)</f>
        <v>0</v>
      </c>
      <c r="I362" s="142">
        <f>SUM(I361)</f>
        <v>0</v>
      </c>
    </row>
    <row r="363" spans="1:9" ht="12.75" thickBot="1" thickTop="1">
      <c r="A363" s="203" t="s">
        <v>20</v>
      </c>
      <c r="B363" s="203"/>
      <c r="C363" s="203"/>
      <c r="D363" s="203"/>
      <c r="E363" s="204">
        <f>SUM(E362+E359+E355+E319+E314+E309+E299+E291+E286+E283+E266+E255+E247+E244+E241+E238+E231+E224+E218+E207+E196+E189+E184+E172+E169+E165+E159+E148+E140+E137+E127+E120+E114)</f>
        <v>9653930.77</v>
      </c>
      <c r="F363" s="204">
        <f>SUM(F362+F359+F355+F319+F314+F309+F299+F291+F286+F283+F266+F255+F247+F244+F241+F238+F231+F224+F218+F207+F196+F189+F184+F172+F169+F165+F159+F148+F140+F137+F127+F120+F114)</f>
        <v>14264505.66</v>
      </c>
      <c r="G363" s="204">
        <f>SUM(G362+G359+G355+G319+G314+G309+G299+G291+G286+G283+G266+G255+G247+G244+G241+G238+G231+G224+G218+G207+G196+G189+G184+G172+G169+G165+G159+G148+G140+G137+G127+G120+G114)</f>
        <v>19824125</v>
      </c>
      <c r="H363" s="204">
        <f>SUM(H362+H359+H355+H319+H314+H309+H299+H291+H286+H283+H266+H255+H247+H244+H241+H238+H231+H224+H218+H207+H196+H189+H184+H172+H169+H165+H159+H148+H140+H137+H127+H120+H114)</f>
        <v>10653606.12</v>
      </c>
      <c r="I363" s="204">
        <f>SUM(I362+I359+I355+I319+I314+I309+I299+I291+I286+I283+I266+I255+I247+I244+I241+I238+I231+I224+I218+I207+I196+I189+I184+I172+I169+I165+I159+I148+I140+I137+I127+I120+I114)</f>
        <v>18292800</v>
      </c>
    </row>
    <row r="364" spans="1:9" ht="12" thickTop="1">
      <c r="A364" s="205"/>
      <c r="B364" s="205"/>
      <c r="C364" s="205"/>
      <c r="D364" s="205"/>
      <c r="E364" s="95"/>
      <c r="F364" s="96"/>
      <c r="G364" s="96"/>
      <c r="H364" s="96"/>
      <c r="I364" s="96"/>
    </row>
    <row r="365" spans="1:9" ht="11.25">
      <c r="A365" s="206" t="s">
        <v>164</v>
      </c>
      <c r="B365" s="207"/>
      <c r="C365" s="208"/>
      <c r="D365" s="209"/>
      <c r="E365" s="11"/>
      <c r="F365" s="20"/>
      <c r="G365" s="20"/>
      <c r="H365" s="20"/>
      <c r="I365" s="20"/>
    </row>
    <row r="366" spans="1:11" ht="11.25">
      <c r="A366" s="34"/>
      <c r="B366" s="34"/>
      <c r="C366" s="31">
        <v>8115</v>
      </c>
      <c r="D366" s="31" t="s">
        <v>99</v>
      </c>
      <c r="E366" s="105">
        <v>7047000</v>
      </c>
      <c r="F366" s="106">
        <v>3469917</v>
      </c>
      <c r="G366" s="106">
        <v>5368473</v>
      </c>
      <c r="H366" s="106">
        <v>-4289218.77</v>
      </c>
      <c r="I366" s="238">
        <v>6105742</v>
      </c>
      <c r="K366" s="38"/>
    </row>
    <row r="367" spans="1:9" ht="11.25">
      <c r="A367" s="66"/>
      <c r="B367" s="66"/>
      <c r="C367" s="65">
        <v>8124</v>
      </c>
      <c r="D367" s="65" t="s">
        <v>172</v>
      </c>
      <c r="E367" s="115">
        <v>0</v>
      </c>
      <c r="F367" s="116">
        <v>-432000</v>
      </c>
      <c r="G367" s="116">
        <v>-432000</v>
      </c>
      <c r="H367" s="116">
        <v>-324000</v>
      </c>
      <c r="I367" s="68">
        <v>-432000</v>
      </c>
    </row>
    <row r="368" spans="1:11" ht="12" thickBot="1">
      <c r="A368" s="65"/>
      <c r="B368" s="66"/>
      <c r="C368" s="65">
        <v>8901</v>
      </c>
      <c r="D368" s="65" t="s">
        <v>98</v>
      </c>
      <c r="E368" s="115">
        <v>0</v>
      </c>
      <c r="F368" s="116">
        <v>0</v>
      </c>
      <c r="G368" s="116">
        <v>0</v>
      </c>
      <c r="H368" s="116">
        <v>0</v>
      </c>
      <c r="I368" s="68">
        <v>0</v>
      </c>
      <c r="K368" s="38"/>
    </row>
    <row r="369" spans="1:9" ht="15.75" customHeight="1" thickBot="1">
      <c r="A369" s="210" t="s">
        <v>7</v>
      </c>
      <c r="B369" s="210"/>
      <c r="C369" s="210"/>
      <c r="D369" s="210"/>
      <c r="E369" s="211">
        <f>SUM(E366:E368)</f>
        <v>7047000</v>
      </c>
      <c r="F369" s="212">
        <f>SUM(F366:F368)</f>
        <v>3037917</v>
      </c>
      <c r="G369" s="212">
        <f>SUM(G366:G368)</f>
        <v>4936473</v>
      </c>
      <c r="H369" s="212">
        <f>SUM(H366:H368)</f>
        <v>-4613218.77</v>
      </c>
      <c r="I369" s="244">
        <f>SUM(I366:I368)</f>
        <v>5673742</v>
      </c>
    </row>
    <row r="370" spans="1:9" ht="17.25" customHeight="1" thickBot="1" thickTop="1">
      <c r="A370" s="213" t="s">
        <v>14</v>
      </c>
      <c r="B370" s="213"/>
      <c r="C370" s="213"/>
      <c r="D370" s="213"/>
      <c r="E370" s="214">
        <f>E107+E369</f>
        <v>21009578.64</v>
      </c>
      <c r="F370" s="215">
        <f>F107+F369</f>
        <v>21146231.590000004</v>
      </c>
      <c r="G370" s="215">
        <f>G107+G369</f>
        <v>19824125</v>
      </c>
      <c r="H370" s="215">
        <f>H107+H369</f>
        <v>8597949.59</v>
      </c>
      <c r="I370" s="245">
        <f>I107+I369</f>
        <v>18292800</v>
      </c>
    </row>
    <row r="371" spans="1:9" ht="12" thickTop="1">
      <c r="A371" s="205"/>
      <c r="B371" s="205"/>
      <c r="C371" s="205"/>
      <c r="D371" s="205"/>
      <c r="E371" s="95"/>
      <c r="F371" s="96"/>
      <c r="G371" s="96"/>
      <c r="H371" s="96"/>
      <c r="I371" s="96"/>
    </row>
    <row r="373" spans="1:9" ht="11.25">
      <c r="A373" s="119" t="s">
        <v>21</v>
      </c>
      <c r="B373" s="119"/>
      <c r="C373" s="119"/>
      <c r="D373" s="119"/>
      <c r="E373" s="216">
        <f>SUM(E26+E37+E102+E106+E369)</f>
        <v>21009578.64</v>
      </c>
      <c r="F373" s="217">
        <f>SUM(F26+F37+F102+F106+F369)</f>
        <v>21146231.590000004</v>
      </c>
      <c r="G373" s="217">
        <f>SUM(G26+G37+G102+G106+G369)</f>
        <v>19824125</v>
      </c>
      <c r="H373" s="217">
        <f>SUM(H26+H37+H102+H106+H369)</f>
        <v>8597949.59</v>
      </c>
      <c r="I373" s="217">
        <f>SUM(I26+I37+I102+I106+I369)</f>
        <v>18292800</v>
      </c>
    </row>
    <row r="374" spans="1:9" ht="11.25">
      <c r="A374" s="119" t="s">
        <v>22</v>
      </c>
      <c r="B374" s="119"/>
      <c r="C374" s="119"/>
      <c r="D374" s="119"/>
      <c r="E374" s="218">
        <f>SUM(E363)</f>
        <v>9653930.77</v>
      </c>
      <c r="F374" s="219">
        <f>SUM(F363)</f>
        <v>14264505.66</v>
      </c>
      <c r="G374" s="219">
        <f>SUM(G363)</f>
        <v>19824125</v>
      </c>
      <c r="H374" s="219">
        <f>SUM(H363)</f>
        <v>10653606.12</v>
      </c>
      <c r="I374" s="242">
        <f>SUM(I363)</f>
        <v>18292800</v>
      </c>
    </row>
    <row r="375" spans="1:9" ht="11.25">
      <c r="A375" s="119" t="s">
        <v>23</v>
      </c>
      <c r="B375" s="119"/>
      <c r="C375" s="119"/>
      <c r="D375" s="119"/>
      <c r="E375" s="220">
        <f>E373-E374</f>
        <v>11355647.870000001</v>
      </c>
      <c r="F375" s="221">
        <f>F373-F374</f>
        <v>6881725.930000003</v>
      </c>
      <c r="G375" s="221">
        <f>G373-G374</f>
        <v>0</v>
      </c>
      <c r="H375" s="221">
        <f>H373-H374</f>
        <v>-2055656.5299999993</v>
      </c>
      <c r="I375" s="243">
        <f>I373-I374</f>
        <v>0</v>
      </c>
    </row>
    <row r="376" spans="1:9" ht="11.25">
      <c r="A376" s="222"/>
      <c r="B376" s="223"/>
      <c r="C376" s="223"/>
      <c r="D376" s="223"/>
      <c r="E376" s="224"/>
      <c r="F376" s="225"/>
      <c r="G376" s="225"/>
      <c r="H376" s="226"/>
      <c r="I376" s="226"/>
    </row>
    <row r="390" spans="2:9" ht="13.5" customHeight="1">
      <c r="B390" s="2"/>
      <c r="E390" s="2"/>
      <c r="F390" s="2"/>
      <c r="G390" s="2"/>
      <c r="H390" s="2"/>
      <c r="I390" s="2"/>
    </row>
  </sheetData>
  <sheetProtection/>
  <mergeCells count="7">
    <mergeCell ref="I110:I111"/>
    <mergeCell ref="G110:G111"/>
    <mergeCell ref="E110:E111"/>
    <mergeCell ref="C110:C111"/>
    <mergeCell ref="D110:D111"/>
    <mergeCell ref="F110:F111"/>
    <mergeCell ref="H110:H111"/>
  </mergeCells>
  <printOptions gridLines="1" headings="1"/>
  <pageMargins left="0.51" right="0.31" top="0.39000000000000007" bottom="0.35000000000000003" header="0" footer="0.2"/>
  <pageSetup fitToHeight="20" fitToWidth="1" horizontalDpi="600" verticalDpi="600" orientation="landscape" paperSize="9" scale="9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2" width="8.8515625" style="0" customWidth="1"/>
    <col min="3" max="3" width="29.421875" style="0" customWidth="1"/>
    <col min="4" max="4" width="14.140625" style="0" customWidth="1"/>
    <col min="5" max="5" width="12.421875" style="0" customWidth="1"/>
    <col min="6" max="6" width="12.28125" style="0" customWidth="1"/>
    <col min="7" max="7" width="11.7109375" style="0" customWidth="1"/>
  </cols>
  <sheetData>
    <row r="1" ht="12.75">
      <c r="A1" s="237" t="s">
        <v>214</v>
      </c>
    </row>
    <row r="3" spans="1:2" ht="12.75">
      <c r="A3" s="13" t="s">
        <v>156</v>
      </c>
      <c r="B3" s="13"/>
    </row>
    <row r="5" spans="1:7" ht="27" customHeight="1">
      <c r="A5" s="17" t="s">
        <v>62</v>
      </c>
      <c r="B5" s="17" t="s">
        <v>63</v>
      </c>
      <c r="C5" s="17" t="s">
        <v>157</v>
      </c>
      <c r="D5" s="18" t="s">
        <v>173</v>
      </c>
      <c r="E5" s="18" t="s">
        <v>158</v>
      </c>
      <c r="F5" s="18" t="s">
        <v>159</v>
      </c>
      <c r="G5" s="18" t="s">
        <v>23</v>
      </c>
    </row>
    <row r="6" spans="1:7" ht="12.75">
      <c r="A6" s="22"/>
      <c r="B6" s="22"/>
      <c r="C6" s="22"/>
      <c r="D6" s="22"/>
      <c r="E6" s="22"/>
      <c r="F6" s="22"/>
      <c r="G6" s="22"/>
    </row>
    <row r="7" spans="1:7" ht="12.75">
      <c r="A7" s="23"/>
      <c r="B7" s="23"/>
      <c r="C7" s="23"/>
      <c r="D7" s="23"/>
      <c r="E7" s="23"/>
      <c r="F7" s="23"/>
      <c r="G7" s="23"/>
    </row>
    <row r="8" spans="1:7" ht="12.75">
      <c r="A8" s="23"/>
      <c r="B8" s="23"/>
      <c r="C8" s="23"/>
      <c r="D8" s="23"/>
      <c r="E8" s="23"/>
      <c r="F8" s="23"/>
      <c r="G8" s="23"/>
    </row>
    <row r="9" spans="1:7" ht="12.75">
      <c r="A9" s="23"/>
      <c r="B9" s="23"/>
      <c r="C9" s="23"/>
      <c r="D9" s="23"/>
      <c r="E9" s="23"/>
      <c r="F9" s="23"/>
      <c r="G9" s="23"/>
    </row>
    <row r="10" spans="1:7" ht="12.75">
      <c r="A10" s="23"/>
      <c r="B10" s="23"/>
      <c r="C10" s="23"/>
      <c r="D10" s="23"/>
      <c r="E10" s="23"/>
      <c r="F10" s="23"/>
      <c r="G10" s="23"/>
    </row>
    <row r="11" spans="1:7" ht="12.75">
      <c r="A11" s="23"/>
      <c r="B11" s="23"/>
      <c r="C11" s="23"/>
      <c r="D11" s="23"/>
      <c r="E11" s="23"/>
      <c r="F11" s="23"/>
      <c r="G11" s="23"/>
    </row>
    <row r="12" spans="1:7" ht="12.75">
      <c r="A12" s="23"/>
      <c r="B12" s="23"/>
      <c r="C12" s="23"/>
      <c r="D12" s="23"/>
      <c r="E12" s="23"/>
      <c r="F12" s="23"/>
      <c r="G12" s="23"/>
    </row>
    <row r="13" spans="1:7" ht="12.75">
      <c r="A13" s="24"/>
      <c r="B13" s="24"/>
      <c r="C13" s="24"/>
      <c r="D13" s="24"/>
      <c r="E13" s="24"/>
      <c r="F13" s="24"/>
      <c r="G13" s="24"/>
    </row>
    <row r="17" ht="12.75">
      <c r="A17" s="13" t="s">
        <v>160</v>
      </c>
    </row>
    <row r="20" spans="1:7" ht="24">
      <c r="A20" s="15" t="s">
        <v>62</v>
      </c>
      <c r="B20" s="15" t="s">
        <v>63</v>
      </c>
      <c r="C20" s="15" t="s">
        <v>157</v>
      </c>
      <c r="D20" s="16" t="s">
        <v>173</v>
      </c>
      <c r="E20" s="16" t="s">
        <v>158</v>
      </c>
      <c r="F20" s="16" t="s">
        <v>159</v>
      </c>
      <c r="G20" s="16" t="s">
        <v>23</v>
      </c>
    </row>
    <row r="21" spans="1:7" ht="12.75">
      <c r="A21" s="22"/>
      <c r="B21" s="22"/>
      <c r="C21" s="22"/>
      <c r="D21" s="22"/>
      <c r="E21" s="22"/>
      <c r="F21" s="22"/>
      <c r="G21" s="22"/>
    </row>
    <row r="22" spans="1:7" ht="12.75">
      <c r="A22" s="23"/>
      <c r="B22" s="23"/>
      <c r="C22" s="23"/>
      <c r="D22" s="23"/>
      <c r="E22" s="23"/>
      <c r="F22" s="23"/>
      <c r="G22" s="23"/>
    </row>
    <row r="23" spans="1:7" ht="12.75">
      <c r="A23" s="23"/>
      <c r="B23" s="23"/>
      <c r="C23" s="23"/>
      <c r="D23" s="23"/>
      <c r="E23" s="23"/>
      <c r="F23" s="23"/>
      <c r="G23" s="23"/>
    </row>
    <row r="24" spans="1:7" ht="12.75">
      <c r="A24" s="23"/>
      <c r="B24" s="23"/>
      <c r="C24" s="23"/>
      <c r="D24" s="23"/>
      <c r="E24" s="23"/>
      <c r="F24" s="23"/>
      <c r="G24" s="23"/>
    </row>
    <row r="25" spans="1:7" ht="12.75">
      <c r="A25" s="23"/>
      <c r="B25" s="23"/>
      <c r="C25" s="23"/>
      <c r="D25" s="23"/>
      <c r="E25" s="23"/>
      <c r="F25" s="23"/>
      <c r="G25" s="23"/>
    </row>
    <row r="26" spans="1:7" ht="12.75">
      <c r="A26" s="23"/>
      <c r="B26" s="23"/>
      <c r="C26" s="23"/>
      <c r="D26" s="23"/>
      <c r="E26" s="23"/>
      <c r="F26" s="23"/>
      <c r="G26" s="23"/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4"/>
      <c r="B28" s="24"/>
      <c r="C28" s="24"/>
      <c r="D28" s="24"/>
      <c r="E28" s="24"/>
      <c r="F28" s="24"/>
      <c r="G28" s="24"/>
    </row>
    <row r="29" ht="12.75">
      <c r="G29" s="14" t="s">
        <v>153</v>
      </c>
    </row>
    <row r="31" ht="12.75">
      <c r="A31" s="4" t="s">
        <v>161</v>
      </c>
    </row>
    <row r="32" ht="12.75">
      <c r="A32" s="4" t="s">
        <v>162</v>
      </c>
    </row>
    <row r="33" ht="12.75">
      <c r="A33" s="4" t="s">
        <v>163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MÚ Kostelec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Helena.Lacinova</dc:creator>
  <cp:keywords/>
  <dc:description/>
  <cp:lastModifiedBy>Jevany</cp:lastModifiedBy>
  <cp:lastPrinted>2017-11-16T16:15:22Z</cp:lastPrinted>
  <dcterms:created xsi:type="dcterms:W3CDTF">2006-11-22T07:03:28Z</dcterms:created>
  <dcterms:modified xsi:type="dcterms:W3CDTF">2017-11-20T12:38:14Z</dcterms:modified>
  <cp:category/>
  <cp:version/>
  <cp:contentType/>
  <cp:contentStatus/>
</cp:coreProperties>
</file>